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hermoplast-my.sharepoint.com/personal/n_kulczyk_thermoplast_eu/Documents/Pulpit/"/>
    </mc:Choice>
  </mc:AlternateContent>
  <xr:revisionPtr revIDLastSave="6" documentId="8_{1BD8EEE5-5190-47BC-B930-AE9C34E85197}" xr6:coauthVersionLast="47" xr6:coauthVersionMax="47" xr10:uidLastSave="{B97D2F20-66B6-4656-B19F-33C0FA0A900A}"/>
  <workbookProtection workbookAlgorithmName="SHA-512" workbookHashValue="OsBxO7Kp4jd5qz3+cIUmI+orMHVyKaMoU56n0RxBvM9SBiFypif8DdSaqwyfZF53qhytscc6QaygeWFB9xcetw==" workbookSaltValue="5Hnvrt2GWVjLd9L3qXIb+w==" workbookSpinCount="100000" lockStructure="1"/>
  <bookViews>
    <workbookView xWindow="-108" yWindow="-108" windowWidth="23256" windowHeight="12456" xr2:uid="{00000000-000D-0000-FFFF-FFFF00000000}"/>
  </bookViews>
  <sheets>
    <sheet name="Thermoplast System POZIOMY" sheetId="1" r:id="rId1"/>
    <sheet name="Thermoplast System PIONOWY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0" i="1" l="1"/>
  <c r="C69" i="2"/>
  <c r="F69" i="2" s="1"/>
  <c r="E73" i="2" s="1"/>
  <c r="F73" i="2" s="1"/>
  <c r="F77" i="2" s="1"/>
  <c r="D34" i="2"/>
  <c r="K17" i="2"/>
  <c r="L121" i="1"/>
  <c r="L120" i="1"/>
  <c r="L119" i="1"/>
  <c r="L118" i="1"/>
  <c r="R122" i="1" s="1"/>
  <c r="C84" i="1" s="1"/>
  <c r="O115" i="1"/>
  <c r="P75" i="1" s="1"/>
  <c r="P80" i="1" s="1"/>
  <c r="Q94" i="1"/>
  <c r="P84" i="1"/>
  <c r="B31" i="1"/>
  <c r="T15" i="1"/>
  <c r="S123" i="1" l="1"/>
  <c r="C75" i="1" s="1"/>
  <c r="C80" i="1" s="1"/>
  <c r="C88" i="1" s="1"/>
  <c r="P88" i="1"/>
  <c r="H94" i="1" l="1"/>
</calcChain>
</file>

<file path=xl/sharedStrings.xml><?xml version="1.0" encoding="utf-8"?>
<sst xmlns="http://schemas.openxmlformats.org/spreadsheetml/2006/main" count="117" uniqueCount="82">
  <si>
    <t>Taśmy ogrodzeniowe</t>
  </si>
  <si>
    <t>System montażu poziomego</t>
  </si>
  <si>
    <t xml:space="preserve"> Kalkulator Taśm Ogrodzeniowych Thermoplast ver 0.1.3 2020-07-01</t>
  </si>
  <si>
    <t>1. Wybierz rodzaj taśmy/struktury</t>
  </si>
  <si>
    <t>BASIC</t>
  </si>
  <si>
    <t>ORANGE SKIN</t>
  </si>
  <si>
    <t>CLASSIC LINE</t>
  </si>
  <si>
    <t>TECHNORATTAN</t>
  </si>
  <si>
    <t>MAŁY</t>
  </si>
  <si>
    <t>DUŻY</t>
  </si>
  <si>
    <t>Kolorystyka</t>
  </si>
  <si>
    <t>Nie zapomnij zamówić</t>
  </si>
  <si>
    <t>Klips montażowy</t>
  </si>
  <si>
    <t>AP 285</t>
  </si>
  <si>
    <t>AP 828</t>
  </si>
  <si>
    <t>2. Wybierz szerokość taśmy</t>
  </si>
  <si>
    <t>190mm (26mb)</t>
  </si>
  <si>
    <t>3.Wybierz rodzaj panelu/przęsła ogrodzeniowego - szerokość x wysokość</t>
  </si>
  <si>
    <t>2,5m (szerokość) x 1,2m (wysokość) (6 pasów)</t>
  </si>
  <si>
    <t>4. Wstaw liczbę paneli/przęseł ogrodzeniowych</t>
  </si>
  <si>
    <t>5. Wstaw cenę za metr bieżacy taśmy ogrodzeniowej</t>
  </si>
  <si>
    <t>6. Wstaw cenę za 1 szt klipsa montażowego</t>
  </si>
  <si>
    <t>WYNIKI OBLICZEŃ</t>
  </si>
  <si>
    <t>Ilość metrów bieżących taśmy ogrodzeniowej</t>
  </si>
  <si>
    <t>Ilość szt. klipsów montażowych</t>
  </si>
  <si>
    <t>Ilość opakowań taśmy ogrodzeniowej (zaokrąglono do pełnych paczek)</t>
  </si>
  <si>
    <t>Ilość opakowań klipsa montażowego (zaokrąglono do pełnych paczek)</t>
  </si>
  <si>
    <t>Cena za opakowanie taśmy ogrodzeniowej</t>
  </si>
  <si>
    <t>Cena za opakowanie klipsa montażowego</t>
  </si>
  <si>
    <t>Wartość zamówienia taśma ogrodzeniowa</t>
  </si>
  <si>
    <t>Wartość zamówienia klips montażowy</t>
  </si>
  <si>
    <t>Całkowita wartość wybranej oferty</t>
  </si>
  <si>
    <t xml:space="preserve">Aby zapisać dokument w formacie pdf
</t>
  </si>
  <si>
    <r>
      <rPr>
        <sz val="12"/>
        <color rgb="FF000000"/>
        <rFont val="Calibri"/>
        <family val="2"/>
        <charset val="238"/>
      </rPr>
      <t xml:space="preserve">Wybierz    </t>
    </r>
    <r>
      <rPr>
        <sz val="12"/>
        <color rgb="FF000000"/>
        <rFont val="Calibri"/>
        <family val="2"/>
        <charset val="238"/>
      </rPr>
      <t>PLIK</t>
    </r>
    <r>
      <rPr>
        <sz val="12"/>
        <color rgb="FF000000"/>
        <rFont val="Calibri"/>
        <family val="2"/>
        <charset val="238"/>
      </rPr>
      <t xml:space="preserve">    </t>
    </r>
    <r>
      <rPr>
        <sz val="12"/>
        <color rgb="FF000000"/>
        <rFont val="Calibri"/>
        <family val="2"/>
        <charset val="238"/>
      </rPr>
      <t>a następnie</t>
    </r>
    <r>
      <rPr>
        <sz val="12"/>
        <color rgb="FF000000"/>
        <rFont val="Calibri"/>
        <family val="2"/>
        <charset val="238"/>
      </rPr>
      <t xml:space="preserve">     </t>
    </r>
    <r>
      <rPr>
        <sz val="12"/>
        <color rgb="FF000000"/>
        <rFont val="Calibri"/>
        <family val="2"/>
        <charset val="238"/>
      </rPr>
      <t xml:space="preserve">POBIERZ       </t>
    </r>
    <r>
      <rPr>
        <sz val="12"/>
        <color rgb="FF000000"/>
        <rFont val="Calibri"/>
        <family val="2"/>
        <charset val="238"/>
      </rPr>
      <t xml:space="preserve">  </t>
    </r>
    <r>
      <rPr>
        <sz val="12"/>
        <color rgb="FF000000"/>
        <rFont val="Calibri"/>
        <family val="2"/>
        <charset val="238"/>
      </rPr>
      <t>i</t>
    </r>
    <r>
      <rPr>
        <sz val="12"/>
        <color rgb="FF000000"/>
        <rFont val="Calibri"/>
        <family val="2"/>
        <charset val="238"/>
      </rPr>
      <t xml:space="preserve">        </t>
    </r>
    <r>
      <rPr>
        <sz val="12"/>
        <color rgb="FF000000"/>
        <rFont val="Calibri"/>
        <family val="2"/>
        <charset val="238"/>
      </rPr>
      <t xml:space="preserve">PLIK PDF  (.pdf)     </t>
    </r>
    <r>
      <rPr>
        <sz val="12"/>
        <color rgb="FF000000"/>
        <rFont val="Calibri"/>
        <family val="2"/>
        <charset val="238"/>
      </rPr>
      <t xml:space="preserve">[ pionowo ]   </t>
    </r>
    <r>
      <rPr>
        <sz val="12"/>
        <color rgb="FF000000"/>
        <rFont val="Calibri"/>
        <family val="2"/>
        <charset val="238"/>
      </rPr>
      <t xml:space="preserve">  EXPORTUJ</t>
    </r>
    <r>
      <rPr>
        <sz val="12"/>
        <color rgb="FF000000"/>
        <rFont val="Calibri"/>
        <family val="2"/>
        <charset val="238"/>
      </rPr>
      <t xml:space="preserve">
</t>
    </r>
  </si>
  <si>
    <t>Rozwń listę wyboru</t>
  </si>
  <si>
    <t>----------</t>
  </si>
  <si>
    <t>Wybierz rodzaj panelu/przęsła ogrodzeniowego - szerokość x wysokość</t>
  </si>
  <si>
    <t>Wybrałeś taśmę BASIC Dostępne szerokości taśmy to 190 mm (opakowanie 26mb)</t>
  </si>
  <si>
    <t>-</t>
  </si>
  <si>
    <t>Wybrałeś taśmę ORANGE SKIN Dostępne szerokości taśmy to 190 mm (opakowanie 26mb)</t>
  </si>
  <si>
    <t>2,5m (szerokość) x 1,4m (wysokość) (7 pasów)</t>
  </si>
  <si>
    <t>Wybrałeś taśmę CLASSIC LINE Dostępne szerokości taśmy to 190 mm (opakowanie 26mb), 95 mm (opakowanie 52mb), 47,5 mm (opakowanie 50mb)</t>
  </si>
  <si>
    <t>95 mm (2x26 mb)</t>
  </si>
  <si>
    <t>47,5 mm (52 mb)</t>
  </si>
  <si>
    <t>2,5m (szerokość) x 1,6m (wysokość) (8 pasów)</t>
  </si>
  <si>
    <t>TECHNORATTAN MAŁY</t>
  </si>
  <si>
    <t>Wybrałeś taśmę TECHNIORATTAN MAŁY Dostępne szerokości taśmy to 190 mm (opakowanie 26mb), 190mm (opakowanie 5,1mb)</t>
  </si>
  <si>
    <t>190 mm (5,1 mb)</t>
  </si>
  <si>
    <t>2,5m (szerokość) x 1,8m (wysokość) (9 pasów)</t>
  </si>
  <si>
    <t>TECHNORATTAN DUŻY</t>
  </si>
  <si>
    <t>Wybrałeś taśmę TECHNIORATTAN DUŻY Dostępne szerokości taśmy to 190 mm (opakowanie 26mb), 190mm (opakowanie 5,1mb)</t>
  </si>
  <si>
    <t>2,5m (szerokość) x2,0m (wysokość) (10 pasów)</t>
  </si>
  <si>
    <t>Ilość pasów</t>
  </si>
  <si>
    <t>Rozwiń listę wyboru</t>
  </si>
  <si>
    <t>190 mm Pakowana po 26 mb</t>
  </si>
  <si>
    <t>95 mm Pakowana po 52 mb</t>
  </si>
  <si>
    <t>47,5 mm Pakowana po 50 mb</t>
  </si>
  <si>
    <t>190 mm Pakowana po 5,1 mb</t>
  </si>
  <si>
    <t>Opakowanie</t>
  </si>
  <si>
    <t>SIMPLE  LINE</t>
  </si>
  <si>
    <t>System montażu pionowego</t>
  </si>
  <si>
    <t xml:space="preserve"> Kalkulator systemu SIMPLE LINE ver 0.1.3 2020-07-01</t>
  </si>
  <si>
    <t xml:space="preserve">Taśma szerokości 48 mm - Nadaje się do paneli o świetle oczka większym niż 48 mm </t>
  </si>
  <si>
    <t>2.Wybierz rodzaj panelu/przęsła ogrodzeniowego - szerokość x wysokość</t>
  </si>
  <si>
    <t>1,6m (wysokość) x 2,5m (szerokość)</t>
  </si>
  <si>
    <t>3. Wstaw liczbę paneli/przęseł ogrodzeniowych</t>
  </si>
  <si>
    <t>szt.</t>
  </si>
  <si>
    <t>4. Wstaw cenę za 1 set opakowania taśmy ogrodzeniowej (60 mb + 100 klipsów)</t>
  </si>
  <si>
    <t>zł.</t>
  </si>
  <si>
    <t>m.b.</t>
  </si>
  <si>
    <t>Ilość opakowań taśmy ogrodzeniowej</t>
  </si>
  <si>
    <t>op.</t>
  </si>
  <si>
    <r>
      <rPr>
        <sz val="12"/>
        <color rgb="FF999999"/>
        <rFont val="Calibri"/>
        <family val="2"/>
        <charset val="238"/>
      </rPr>
      <t xml:space="preserve">Wybierz    </t>
    </r>
    <r>
      <rPr>
        <b/>
        <sz val="12"/>
        <color rgb="FFF1C232"/>
        <rFont val="Calibri"/>
        <family val="2"/>
        <charset val="238"/>
      </rPr>
      <t>PLIK</t>
    </r>
    <r>
      <rPr>
        <sz val="12"/>
        <color theme="1"/>
        <rFont val="Calibri"/>
        <family val="2"/>
        <charset val="238"/>
      </rPr>
      <t xml:space="preserve">    </t>
    </r>
    <r>
      <rPr>
        <sz val="12"/>
        <color rgb="FF999999"/>
        <rFont val="Calibri"/>
        <family val="2"/>
        <charset val="238"/>
      </rPr>
      <t>a następnie</t>
    </r>
    <r>
      <rPr>
        <sz val="12"/>
        <color theme="1"/>
        <rFont val="Calibri"/>
        <family val="2"/>
        <charset val="238"/>
      </rPr>
      <t xml:space="preserve">     </t>
    </r>
    <r>
      <rPr>
        <b/>
        <sz val="12"/>
        <color rgb="FFF1C232"/>
        <rFont val="Calibri"/>
        <family val="2"/>
        <charset val="238"/>
      </rPr>
      <t xml:space="preserve">POBIERZ       </t>
    </r>
    <r>
      <rPr>
        <sz val="12"/>
        <color theme="1"/>
        <rFont val="Calibri"/>
        <family val="2"/>
        <charset val="238"/>
      </rPr>
      <t xml:space="preserve">  </t>
    </r>
    <r>
      <rPr>
        <sz val="12"/>
        <color rgb="FF999999"/>
        <rFont val="Calibri"/>
        <family val="2"/>
        <charset val="238"/>
      </rPr>
      <t>i</t>
    </r>
    <r>
      <rPr>
        <sz val="12"/>
        <color theme="1"/>
        <rFont val="Calibri"/>
        <family val="2"/>
        <charset val="238"/>
      </rPr>
      <t xml:space="preserve">        </t>
    </r>
    <r>
      <rPr>
        <b/>
        <sz val="12"/>
        <color rgb="FFF1C232"/>
        <rFont val="Calibri"/>
        <family val="2"/>
        <charset val="238"/>
      </rPr>
      <t xml:space="preserve">PLIK PDF  (.pdf)     </t>
    </r>
    <r>
      <rPr>
        <b/>
        <sz val="12"/>
        <color rgb="FF999999"/>
        <rFont val="Calibri"/>
        <family val="2"/>
        <charset val="238"/>
      </rPr>
      <t xml:space="preserve">[ pionowo ]   </t>
    </r>
    <r>
      <rPr>
        <b/>
        <sz val="12"/>
        <color rgb="FFF1C232"/>
        <rFont val="Calibri"/>
        <family val="2"/>
        <charset val="238"/>
      </rPr>
      <t xml:space="preserve">  EXPORTUJ</t>
    </r>
    <r>
      <rPr>
        <sz val="12"/>
        <color theme="1"/>
        <rFont val="Calibri"/>
        <family val="2"/>
        <charset val="238"/>
      </rPr>
      <t xml:space="preserve">
</t>
    </r>
  </si>
  <si>
    <t>Rozwiń listę</t>
  </si>
  <si>
    <t>_________________________________</t>
  </si>
  <si>
    <t>Wybrałeś strukturę B A S I C</t>
  </si>
  <si>
    <t>ORANGE SKINE</t>
  </si>
  <si>
    <t>Wybrałeś strukturę O R A N G E S K I N E</t>
  </si>
  <si>
    <t>1,2m (wysokość) x 2,5m (szerokość)</t>
  </si>
  <si>
    <t>1,4m (wysokość) x 2,5m (szerokość)</t>
  </si>
  <si>
    <t>1,8m (wysokość) x 2,5m (szerokość)</t>
  </si>
  <si>
    <t>2,0m (wysokość) x 2,5m (szerokość)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</si>
</sst>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\ [$zł-415]_);\(#,##0.00\)\ [$zł-415]_);_(* &quot;-&quot;??_)\ [$zł-415]_);_(@"/>
  </numFmts>
  <fonts count="35" x14ac:knownFonts="1">
    <font>
      <sz val="10"/>
      <color rgb="FF000000"/>
      <name val="Arial"/>
      <scheme val="minor"/>
    </font>
    <font>
      <sz val="12"/>
      <color rgb="FF000000"/>
      <name val="Calibri"/>
      <family val="2"/>
      <charset val="238"/>
    </font>
    <font>
      <sz val="10"/>
      <name val="Arial"/>
      <family val="2"/>
      <charset val="238"/>
    </font>
    <font>
      <i/>
      <sz val="12"/>
      <color rgb="FF000000"/>
      <name val="Calibri"/>
      <family val="2"/>
      <charset val="238"/>
    </font>
    <font>
      <sz val="12"/>
      <color rgb="FFCC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CC0000"/>
      <name val="Calibri"/>
      <family val="2"/>
      <charset val="238"/>
    </font>
    <font>
      <u/>
      <sz val="10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sz val="10"/>
      <color theme="1"/>
      <name val="Arial"/>
      <family val="2"/>
      <charset val="238"/>
      <scheme val="minor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u/>
      <sz val="12"/>
      <color rgb="FF000000"/>
      <name val="Calibri"/>
      <family val="2"/>
      <charset val="238"/>
    </font>
    <font>
      <sz val="6"/>
      <color rgb="FF000000"/>
      <name val="Calibri"/>
      <family val="2"/>
      <charset val="238"/>
    </font>
    <font>
      <sz val="12"/>
      <color theme="1"/>
      <name val="Calibri"/>
      <family val="2"/>
      <charset val="238"/>
    </font>
    <font>
      <b/>
      <sz val="12"/>
      <color theme="1"/>
      <name val="Calibri"/>
      <family val="2"/>
      <charset val="238"/>
    </font>
    <font>
      <i/>
      <sz val="12"/>
      <color theme="1"/>
      <name val="Calibri"/>
      <family val="2"/>
      <charset val="238"/>
    </font>
    <font>
      <sz val="12"/>
      <color rgb="FFFF0000"/>
      <name val="Calibri"/>
      <family val="2"/>
      <charset val="238"/>
    </font>
    <font>
      <sz val="12"/>
      <color rgb="FFFFFFFF"/>
      <name val="Calibri"/>
      <family val="2"/>
      <charset val="238"/>
    </font>
    <font>
      <sz val="12"/>
      <color rgb="FF999999"/>
      <name val="Calibri"/>
      <family val="2"/>
      <charset val="238"/>
    </font>
    <font>
      <b/>
      <sz val="12"/>
      <color rgb="FFF1C232"/>
      <name val="Calibri"/>
      <family val="2"/>
      <charset val="238"/>
    </font>
    <font>
      <b/>
      <sz val="12"/>
      <color rgb="FF999999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1C232"/>
        <bgColor rgb="FFF1C232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BDBDBD"/>
        <bgColor rgb="FFBDBDBD"/>
      </patternFill>
    </fill>
  </fills>
  <borders count="44">
    <border>
      <left/>
      <right/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 style="thin">
        <color rgb="FFF1C232"/>
      </top>
      <bottom style="thin">
        <color rgb="FFF1C232"/>
      </bottom>
      <diagonal/>
    </border>
    <border>
      <left/>
      <right style="thin">
        <color rgb="FFF1C232"/>
      </right>
      <top style="thin">
        <color rgb="FFF1C232"/>
      </top>
      <bottom style="thin">
        <color rgb="FFF1C232"/>
      </bottom>
      <diagonal/>
    </border>
    <border>
      <left/>
      <right/>
      <top style="thin">
        <color rgb="FFF1C232"/>
      </top>
      <bottom/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1C232"/>
      </left>
      <right/>
      <top style="thin">
        <color rgb="FFF1C232"/>
      </top>
      <bottom style="thin">
        <color rgb="FFF1C232"/>
      </bottom>
      <diagonal/>
    </border>
    <border>
      <left style="thin">
        <color rgb="FFF1C232"/>
      </left>
      <right style="thin">
        <color rgb="FFF1C232"/>
      </right>
      <top style="thin">
        <color rgb="FFF1C232"/>
      </top>
      <bottom style="thin">
        <color rgb="FFF1C232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 style="thick">
        <color rgb="FFF1C232"/>
      </bottom>
      <diagonal/>
    </border>
    <border>
      <left/>
      <right/>
      <top/>
      <bottom style="thick">
        <color rgb="FFF1C232"/>
      </bottom>
      <diagonal/>
    </border>
    <border>
      <left/>
      <right style="thin">
        <color rgb="FFFFFFFF"/>
      </right>
      <top/>
      <bottom style="thick">
        <color rgb="FFF1C232"/>
      </bottom>
      <diagonal/>
    </border>
    <border>
      <left/>
      <right style="thin">
        <color rgb="FFFFFFFF"/>
      </right>
      <top style="thick">
        <color rgb="FFF1C232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ck">
        <color rgb="FFF1C232"/>
      </top>
      <bottom style="thin">
        <color rgb="FFFFFFFF"/>
      </bottom>
      <diagonal/>
    </border>
    <border>
      <left style="thin">
        <color rgb="FFFFFFFF"/>
      </left>
      <right/>
      <top style="thick">
        <color rgb="FFF1C232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ck">
        <color rgb="FFF1C232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ck">
        <color rgb="FFF1C232"/>
      </bottom>
      <diagonal/>
    </border>
    <border>
      <left style="thin">
        <color rgb="FFFFFFFF"/>
      </left>
      <right/>
      <top style="thin">
        <color rgb="FFFFFFFF"/>
      </top>
      <bottom style="thick">
        <color rgb="FFF1C232"/>
      </bottom>
      <diagonal/>
    </border>
    <border>
      <left style="thin">
        <color rgb="FFFFFFFF"/>
      </left>
      <right style="thin">
        <color rgb="FFFFFFFF"/>
      </right>
      <top style="thick">
        <color rgb="FFF1C232"/>
      </top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D9D9D9"/>
      </left>
      <right/>
      <top/>
      <bottom/>
      <diagonal/>
    </border>
    <border>
      <left style="thin">
        <color rgb="FFD9D9D9"/>
      </left>
      <right/>
      <top/>
      <bottom style="thin">
        <color rgb="FFFFFFFF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</borders>
  <cellStyleXfs count="1">
    <xf numFmtId="0" fontId="0" fillId="0" borderId="0"/>
  </cellStyleXfs>
  <cellXfs count="185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1" fillId="2" borderId="5" xfId="0" applyFont="1" applyFill="1" applyBorder="1"/>
    <xf numFmtId="0" fontId="1" fillId="0" borderId="6" xfId="0" applyFont="1" applyBorder="1"/>
    <xf numFmtId="0" fontId="1" fillId="2" borderId="9" xfId="0" applyFont="1" applyFill="1" applyBorder="1"/>
    <xf numFmtId="0" fontId="1" fillId="2" borderId="1" xfId="0" applyFont="1" applyFill="1" applyBorder="1" applyAlignment="1">
      <alignment vertical="center"/>
    </xf>
    <xf numFmtId="0" fontId="1" fillId="4" borderId="15" xfId="0" applyFont="1" applyFill="1" applyBorder="1" applyAlignment="1">
      <alignment vertical="center"/>
    </xf>
    <xf numFmtId="0" fontId="1" fillId="4" borderId="16" xfId="0" applyFont="1" applyFill="1" applyBorder="1" applyAlignment="1">
      <alignment vertical="center"/>
    </xf>
    <xf numFmtId="0" fontId="1" fillId="3" borderId="18" xfId="0" applyFont="1" applyFill="1" applyBorder="1"/>
    <xf numFmtId="0" fontId="1" fillId="4" borderId="19" xfId="0" applyFont="1" applyFill="1" applyBorder="1"/>
    <xf numFmtId="0" fontId="1" fillId="4" borderId="20" xfId="0" applyFont="1" applyFill="1" applyBorder="1"/>
    <xf numFmtId="0" fontId="1" fillId="4" borderId="15" xfId="0" applyFont="1" applyFill="1" applyBorder="1"/>
    <xf numFmtId="0" fontId="1" fillId="4" borderId="16" xfId="0" applyFont="1" applyFill="1" applyBorder="1"/>
    <xf numFmtId="0" fontId="1" fillId="4" borderId="22" xfId="0" applyFont="1" applyFill="1" applyBorder="1"/>
    <xf numFmtId="0" fontId="1" fillId="0" borderId="15" xfId="0" applyFont="1" applyBorder="1"/>
    <xf numFmtId="0" fontId="3" fillId="4" borderId="15" xfId="0" applyFont="1" applyFill="1" applyBorder="1" applyAlignment="1">
      <alignment horizontal="right"/>
    </xf>
    <xf numFmtId="0" fontId="1" fillId="4" borderId="15" xfId="0" applyFont="1" applyFill="1" applyBorder="1" applyAlignment="1">
      <alignment horizontal="center"/>
    </xf>
    <xf numFmtId="0" fontId="3" fillId="4" borderId="15" xfId="0" applyFont="1" applyFill="1" applyBorder="1" applyAlignment="1">
      <alignment horizontal="left"/>
    </xf>
    <xf numFmtId="0" fontId="3" fillId="4" borderId="15" xfId="0" applyFont="1" applyFill="1" applyBorder="1"/>
    <xf numFmtId="0" fontId="1" fillId="2" borderId="9" xfId="0" applyFont="1" applyFill="1" applyBorder="1" applyAlignment="1">
      <alignment horizontal="center"/>
    </xf>
    <xf numFmtId="0" fontId="1" fillId="0" borderId="27" xfId="0" applyFont="1" applyBorder="1"/>
    <xf numFmtId="0" fontId="1" fillId="0" borderId="28" xfId="0" applyFont="1" applyBorder="1"/>
    <xf numFmtId="0" fontId="1" fillId="0" borderId="29" xfId="0" applyFont="1" applyBorder="1"/>
    <xf numFmtId="0" fontId="1" fillId="0" borderId="22" xfId="0" applyFont="1" applyBorder="1"/>
    <xf numFmtId="0" fontId="5" fillId="4" borderId="15" xfId="0" applyFont="1" applyFill="1" applyBorder="1"/>
    <xf numFmtId="0" fontId="1" fillId="0" borderId="16" xfId="0" applyFont="1" applyBorder="1"/>
    <xf numFmtId="0" fontId="1" fillId="0" borderId="30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11" xfId="0" applyFont="1" applyBorder="1"/>
    <xf numFmtId="0" fontId="1" fillId="0" borderId="20" xfId="0" applyFont="1" applyBorder="1"/>
    <xf numFmtId="0" fontId="1" fillId="0" borderId="10" xfId="0" applyFont="1" applyBorder="1"/>
    <xf numFmtId="0" fontId="6" fillId="4" borderId="28" xfId="0" applyFont="1" applyFill="1" applyBorder="1"/>
    <xf numFmtId="0" fontId="7" fillId="4" borderId="33" xfId="0" applyFont="1" applyFill="1" applyBorder="1"/>
    <xf numFmtId="0" fontId="8" fillId="4" borderId="33" xfId="0" applyFont="1" applyFill="1" applyBorder="1"/>
    <xf numFmtId="0" fontId="1" fillId="0" borderId="33" xfId="0" applyFont="1" applyBorder="1"/>
    <xf numFmtId="0" fontId="9" fillId="4" borderId="16" xfId="0" applyFont="1" applyFill="1" applyBorder="1"/>
    <xf numFmtId="0" fontId="1" fillId="0" borderId="23" xfId="0" applyFont="1" applyBorder="1"/>
    <xf numFmtId="0" fontId="10" fillId="4" borderId="15" xfId="0" applyFont="1" applyFill="1" applyBorder="1"/>
    <xf numFmtId="0" fontId="11" fillId="4" borderId="15" xfId="0" applyFont="1" applyFill="1" applyBorder="1" applyAlignment="1">
      <alignment horizontal="center" wrapText="1"/>
    </xf>
    <xf numFmtId="0" fontId="13" fillId="4" borderId="15" xfId="0" applyFont="1" applyFill="1" applyBorder="1" applyAlignment="1">
      <alignment horizontal="center" wrapText="1"/>
    </xf>
    <xf numFmtId="0" fontId="14" fillId="4" borderId="37" xfId="0" applyFont="1" applyFill="1" applyBorder="1"/>
    <xf numFmtId="0" fontId="1" fillId="0" borderId="37" xfId="0" applyFont="1" applyBorder="1"/>
    <xf numFmtId="0" fontId="15" fillId="4" borderId="19" xfId="0" applyFont="1" applyFill="1" applyBorder="1"/>
    <xf numFmtId="0" fontId="1" fillId="0" borderId="19" xfId="0" applyFont="1" applyBorder="1"/>
    <xf numFmtId="0" fontId="17" fillId="4" borderId="37" xfId="0" applyFont="1" applyFill="1" applyBorder="1"/>
    <xf numFmtId="0" fontId="18" fillId="4" borderId="16" xfId="0" applyFont="1" applyFill="1" applyBorder="1"/>
    <xf numFmtId="0" fontId="19" fillId="4" borderId="12" xfId="0" applyFont="1" applyFill="1" applyBorder="1"/>
    <xf numFmtId="0" fontId="20" fillId="0" borderId="15" xfId="0" applyFont="1" applyBorder="1"/>
    <xf numFmtId="0" fontId="21" fillId="4" borderId="31" xfId="0" applyFont="1" applyFill="1" applyBorder="1"/>
    <xf numFmtId="0" fontId="1" fillId="0" borderId="14" xfId="0" applyFont="1" applyBorder="1"/>
    <xf numFmtId="0" fontId="22" fillId="4" borderId="20" xfId="0" applyFont="1" applyFill="1" applyBorder="1"/>
    <xf numFmtId="0" fontId="1" fillId="0" borderId="12" xfId="0" applyFont="1" applyBorder="1"/>
    <xf numFmtId="0" fontId="1" fillId="0" borderId="7" xfId="0" applyFont="1" applyBorder="1"/>
    <xf numFmtId="0" fontId="1" fillId="2" borderId="15" xfId="0" applyFont="1" applyFill="1" applyBorder="1"/>
    <xf numFmtId="0" fontId="23" fillId="4" borderId="15" xfId="0" applyFont="1" applyFill="1" applyBorder="1" applyAlignment="1">
      <alignment horizontal="center"/>
    </xf>
    <xf numFmtId="0" fontId="24" fillId="4" borderId="15" xfId="0" applyFont="1" applyFill="1" applyBorder="1"/>
    <xf numFmtId="0" fontId="25" fillId="4" borderId="31" xfId="0" applyFont="1" applyFill="1" applyBorder="1"/>
    <xf numFmtId="0" fontId="1" fillId="4" borderId="31" xfId="0" applyFont="1" applyFill="1" applyBorder="1" applyAlignment="1">
      <alignment horizontal="center"/>
    </xf>
    <xf numFmtId="0" fontId="1" fillId="0" borderId="8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right"/>
    </xf>
    <xf numFmtId="0" fontId="26" fillId="2" borderId="1" xfId="0" applyFont="1" applyFill="1" applyBorder="1" applyAlignment="1">
      <alignment horizontal="left"/>
    </xf>
    <xf numFmtId="0" fontId="1" fillId="2" borderId="0" xfId="0" applyFont="1" applyFill="1"/>
    <xf numFmtId="0" fontId="1" fillId="2" borderId="0" xfId="0" applyFont="1" applyFill="1" applyAlignment="1">
      <alignment vertical="center"/>
    </xf>
    <xf numFmtId="0" fontId="27" fillId="2" borderId="1" xfId="0" applyFont="1" applyFill="1" applyBorder="1"/>
    <xf numFmtId="0" fontId="27" fillId="2" borderId="5" xfId="0" applyFont="1" applyFill="1" applyBorder="1"/>
    <xf numFmtId="0" fontId="28" fillId="2" borderId="21" xfId="0" applyFont="1" applyFill="1" applyBorder="1" applyAlignment="1">
      <alignment horizontal="center"/>
    </xf>
    <xf numFmtId="0" fontId="27" fillId="2" borderId="21" xfId="0" applyFont="1" applyFill="1" applyBorder="1" applyAlignment="1">
      <alignment horizontal="center"/>
    </xf>
    <xf numFmtId="0" fontId="27" fillId="2" borderId="42" xfId="0" applyFont="1" applyFill="1" applyBorder="1"/>
    <xf numFmtId="0" fontId="27" fillId="2" borderId="40" xfId="0" applyFont="1" applyFill="1" applyBorder="1"/>
    <xf numFmtId="0" fontId="27" fillId="2" borderId="21" xfId="0" applyFont="1" applyFill="1" applyBorder="1"/>
    <xf numFmtId="0" fontId="27" fillId="6" borderId="8" xfId="0" applyFont="1" applyFill="1" applyBorder="1"/>
    <xf numFmtId="0" fontId="27" fillId="6" borderId="37" xfId="0" applyFont="1" applyFill="1" applyBorder="1"/>
    <xf numFmtId="0" fontId="27" fillId="6" borderId="6" xfId="0" applyFont="1" applyFill="1" applyBorder="1"/>
    <xf numFmtId="0" fontId="27" fillId="3" borderId="18" xfId="0" applyFont="1" applyFill="1" applyBorder="1"/>
    <xf numFmtId="0" fontId="27" fillId="3" borderId="18" xfId="0" applyFont="1" applyFill="1" applyBorder="1" applyAlignment="1">
      <alignment vertical="center"/>
    </xf>
    <xf numFmtId="0" fontId="27" fillId="4" borderId="14" xfId="0" applyFont="1" applyFill="1" applyBorder="1"/>
    <xf numFmtId="0" fontId="27" fillId="4" borderId="20" xfId="0" applyFont="1" applyFill="1" applyBorder="1"/>
    <xf numFmtId="0" fontId="27" fillId="4" borderId="12" xfId="0" applyFont="1" applyFill="1" applyBorder="1"/>
    <xf numFmtId="0" fontId="27" fillId="4" borderId="23" xfId="0" applyFont="1" applyFill="1" applyBorder="1" applyAlignment="1">
      <alignment horizontal="center"/>
    </xf>
    <xf numFmtId="0" fontId="27" fillId="4" borderId="22" xfId="0" applyFont="1" applyFill="1" applyBorder="1"/>
    <xf numFmtId="0" fontId="27" fillId="4" borderId="19" xfId="0" applyFont="1" applyFill="1" applyBorder="1"/>
    <xf numFmtId="0" fontId="27" fillId="4" borderId="16" xfId="0" applyFont="1" applyFill="1" applyBorder="1"/>
    <xf numFmtId="0" fontId="27" fillId="4" borderId="15" xfId="0" applyFont="1" applyFill="1" applyBorder="1"/>
    <xf numFmtId="0" fontId="27" fillId="4" borderId="15" xfId="0" applyFont="1" applyFill="1" applyBorder="1" applyAlignment="1">
      <alignment horizontal="center" vertical="center"/>
    </xf>
    <xf numFmtId="0" fontId="27" fillId="4" borderId="6" xfId="0" applyFont="1" applyFill="1" applyBorder="1"/>
    <xf numFmtId="0" fontId="27" fillId="0" borderId="15" xfId="0" applyFont="1" applyBorder="1"/>
    <xf numFmtId="0" fontId="27" fillId="4" borderId="16" xfId="0" applyFont="1" applyFill="1" applyBorder="1" applyAlignment="1">
      <alignment horizontal="center"/>
    </xf>
    <xf numFmtId="0" fontId="30" fillId="4" borderId="0" xfId="0" applyFont="1" applyFill="1" applyAlignment="1">
      <alignment horizontal="center"/>
    </xf>
    <xf numFmtId="0" fontId="30" fillId="4" borderId="16" xfId="0" applyFont="1" applyFill="1" applyBorder="1" applyAlignment="1">
      <alignment horizontal="center"/>
    </xf>
    <xf numFmtId="0" fontId="30" fillId="4" borderId="15" xfId="0" applyFont="1" applyFill="1" applyBorder="1" applyAlignment="1">
      <alignment horizontal="center"/>
    </xf>
    <xf numFmtId="0" fontId="27" fillId="4" borderId="22" xfId="0" applyFont="1" applyFill="1" applyBorder="1" applyAlignment="1">
      <alignment horizontal="center"/>
    </xf>
    <xf numFmtId="0" fontId="27" fillId="4" borderId="15" xfId="0" applyFont="1" applyFill="1" applyBorder="1" applyAlignment="1">
      <alignment horizontal="center"/>
    </xf>
    <xf numFmtId="0" fontId="27" fillId="0" borderId="37" xfId="0" applyFont="1" applyBorder="1"/>
    <xf numFmtId="0" fontId="27" fillId="4" borderId="37" xfId="0" applyFont="1" applyFill="1" applyBorder="1"/>
    <xf numFmtId="0" fontId="27" fillId="0" borderId="0" xfId="0" applyFont="1"/>
    <xf numFmtId="0" fontId="27" fillId="3" borderId="15" xfId="0" applyFont="1" applyFill="1" applyBorder="1" applyAlignment="1">
      <alignment horizontal="center"/>
    </xf>
    <xf numFmtId="0" fontId="31" fillId="0" borderId="15" xfId="0" applyFont="1" applyBorder="1"/>
    <xf numFmtId="0" fontId="27" fillId="5" borderId="15" xfId="0" applyFont="1" applyFill="1" applyBorder="1" applyAlignment="1">
      <alignment horizontal="center"/>
    </xf>
    <xf numFmtId="0" fontId="31" fillId="4" borderId="22" xfId="0" applyFont="1" applyFill="1" applyBorder="1"/>
    <xf numFmtId="0" fontId="27" fillId="2" borderId="43" xfId="0" applyFont="1" applyFill="1" applyBorder="1"/>
    <xf numFmtId="0" fontId="27" fillId="2" borderId="34" xfId="0" applyFont="1" applyFill="1" applyBorder="1"/>
    <xf numFmtId="0" fontId="32" fillId="0" borderId="15" xfId="0" applyFont="1" applyBorder="1"/>
    <xf numFmtId="0" fontId="27" fillId="0" borderId="16" xfId="0" applyFont="1" applyBorder="1"/>
    <xf numFmtId="0" fontId="27" fillId="4" borderId="8" xfId="0" applyFont="1" applyFill="1" applyBorder="1"/>
    <xf numFmtId="0" fontId="30" fillId="2" borderId="1" xfId="0" applyFont="1" applyFill="1" applyBorder="1"/>
    <xf numFmtId="0" fontId="30" fillId="2" borderId="1" xfId="0" applyFont="1" applyFill="1" applyBorder="1" applyAlignment="1">
      <alignment horizontal="right"/>
    </xf>
    <xf numFmtId="164" fontId="1" fillId="5" borderId="16" xfId="0" applyNumberFormat="1" applyFont="1" applyFill="1" applyBorder="1" applyAlignment="1">
      <alignment horizontal="center"/>
    </xf>
    <xf numFmtId="0" fontId="2" fillId="0" borderId="23" xfId="0" applyFont="1" applyBorder="1"/>
    <xf numFmtId="0" fontId="2" fillId="0" borderId="22" xfId="0" applyFont="1" applyBorder="1"/>
    <xf numFmtId="0" fontId="1" fillId="2" borderId="16" xfId="0" applyFont="1" applyFill="1" applyBorder="1"/>
    <xf numFmtId="14" fontId="1" fillId="0" borderId="16" xfId="0" applyNumberFormat="1" applyFont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2" fillId="0" borderId="35" xfId="0" applyFont="1" applyBorder="1"/>
    <xf numFmtId="0" fontId="2" fillId="0" borderId="36" xfId="0" applyFont="1" applyBorder="1"/>
    <xf numFmtId="0" fontId="2" fillId="0" borderId="40" xfId="0" applyFont="1" applyBorder="1"/>
    <xf numFmtId="0" fontId="2" fillId="0" borderId="41" xfId="0" applyFont="1" applyBorder="1"/>
    <xf numFmtId="0" fontId="2" fillId="0" borderId="42" xfId="0" applyFont="1" applyBorder="1"/>
    <xf numFmtId="0" fontId="16" fillId="3" borderId="6" xfId="0" applyFont="1" applyFill="1" applyBorder="1" applyAlignment="1" applyProtection="1">
      <alignment horizontal="center"/>
      <protection locked="0"/>
    </xf>
    <xf numFmtId="0" fontId="2" fillId="0" borderId="7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1" fillId="2" borderId="38" xfId="0" applyFont="1" applyFill="1" applyBorder="1" applyAlignment="1">
      <alignment wrapText="1"/>
    </xf>
    <xf numFmtId="0" fontId="0" fillId="0" borderId="0" xfId="0"/>
    <xf numFmtId="0" fontId="2" fillId="0" borderId="11" xfId="0" applyFont="1" applyBorder="1"/>
    <xf numFmtId="0" fontId="2" fillId="0" borderId="39" xfId="0" applyFont="1" applyBorder="1"/>
    <xf numFmtId="0" fontId="2" fillId="0" borderId="13" xfId="0" applyFont="1" applyBorder="1"/>
    <xf numFmtId="0" fontId="2" fillId="0" borderId="14" xfId="0" applyFont="1" applyBorder="1"/>
    <xf numFmtId="0" fontId="1" fillId="2" borderId="34" xfId="0" applyFont="1" applyFill="1" applyBorder="1" applyAlignment="1">
      <alignment vertical="center" wrapText="1"/>
    </xf>
    <xf numFmtId="164" fontId="1" fillId="3" borderId="16" xfId="0" applyNumberFormat="1" applyFont="1" applyFill="1" applyBorder="1" applyAlignment="1" applyProtection="1">
      <alignment horizontal="center"/>
      <protection locked="0"/>
    </xf>
    <xf numFmtId="0" fontId="2" fillId="0" borderId="23" xfId="0" applyFont="1" applyBorder="1" applyProtection="1">
      <protection locked="0"/>
    </xf>
    <xf numFmtId="0" fontId="2" fillId="0" borderId="22" xfId="0" applyFont="1" applyBorder="1" applyProtection="1">
      <protection locked="0"/>
    </xf>
    <xf numFmtId="0" fontId="1" fillId="4" borderId="6" xfId="0" applyFont="1" applyFill="1" applyBorder="1" applyAlignment="1">
      <alignment vertical="center"/>
    </xf>
    <xf numFmtId="0" fontId="2" fillId="0" borderId="8" xfId="0" applyFont="1" applyBorder="1"/>
    <xf numFmtId="0" fontId="2" fillId="0" borderId="10" xfId="0" applyFont="1" applyBorder="1"/>
    <xf numFmtId="0" fontId="2" fillId="0" borderId="12" xfId="0" applyFont="1" applyBorder="1"/>
    <xf numFmtId="0" fontId="2" fillId="0" borderId="7" xfId="0" applyFont="1" applyBorder="1"/>
    <xf numFmtId="0" fontId="1" fillId="3" borderId="16" xfId="0" applyFont="1" applyFill="1" applyBorder="1" applyAlignment="1" applyProtection="1">
      <alignment horizontal="center"/>
      <protection locked="0"/>
    </xf>
    <xf numFmtId="0" fontId="1" fillId="0" borderId="6" xfId="0" applyFont="1" applyBorder="1"/>
    <xf numFmtId="0" fontId="4" fillId="0" borderId="6" xfId="0" applyFont="1" applyBorder="1" applyAlignment="1">
      <alignment horizontal="center" vertical="center" wrapText="1"/>
    </xf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1" fillId="2" borderId="34" xfId="0" applyFont="1" applyFill="1" applyBorder="1"/>
    <xf numFmtId="0" fontId="12" fillId="4" borderId="10" xfId="0" applyFont="1" applyFill="1" applyBorder="1" applyAlignment="1">
      <alignment horizontal="center" wrapText="1"/>
    </xf>
    <xf numFmtId="0" fontId="1" fillId="2" borderId="5" xfId="0" applyFont="1" applyFill="1" applyBorder="1"/>
    <xf numFmtId="0" fontId="2" fillId="0" borderId="9" xfId="0" applyFont="1" applyBorder="1"/>
    <xf numFmtId="0" fontId="2" fillId="0" borderId="21" xfId="0" applyFont="1" applyBorder="1"/>
    <xf numFmtId="0" fontId="1" fillId="3" borderId="17" xfId="0" applyFont="1" applyFill="1" applyBorder="1" applyAlignment="1">
      <alignment horizontal="right" vertical="center"/>
    </xf>
    <xf numFmtId="0" fontId="2" fillId="0" borderId="2" xfId="0" applyFont="1" applyBorder="1"/>
    <xf numFmtId="0" fontId="2" fillId="0" borderId="3" xfId="0" applyFont="1" applyBorder="1"/>
    <xf numFmtId="0" fontId="1" fillId="3" borderId="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2" fillId="0" borderId="4" xfId="0" applyFont="1" applyBorder="1"/>
    <xf numFmtId="14" fontId="1" fillId="3" borderId="17" xfId="0" applyNumberFormat="1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vertical="center" wrapText="1"/>
    </xf>
    <xf numFmtId="0" fontId="27" fillId="2" borderId="5" xfId="0" applyFont="1" applyFill="1" applyBorder="1"/>
    <xf numFmtId="0" fontId="27" fillId="2" borderId="16" xfId="0" applyFont="1" applyFill="1" applyBorder="1"/>
    <xf numFmtId="0" fontId="27" fillId="3" borderId="17" xfId="0" applyFont="1" applyFill="1" applyBorder="1" applyProtection="1">
      <protection locked="0"/>
    </xf>
    <xf numFmtId="0" fontId="2" fillId="7" borderId="2" xfId="0" applyFont="1" applyFill="1" applyBorder="1" applyProtection="1">
      <protection locked="0"/>
    </xf>
    <xf numFmtId="0" fontId="2" fillId="7" borderId="3" xfId="0" applyFont="1" applyFill="1" applyBorder="1" applyProtection="1">
      <protection locked="0"/>
    </xf>
    <xf numFmtId="0" fontId="28" fillId="3" borderId="16" xfId="0" applyFont="1" applyFill="1" applyBorder="1" applyAlignment="1" applyProtection="1">
      <alignment horizontal="center"/>
      <protection locked="0"/>
    </xf>
    <xf numFmtId="0" fontId="27" fillId="2" borderId="6" xfId="0" applyFont="1" applyFill="1" applyBorder="1" applyAlignment="1">
      <alignment horizontal="center" vertical="center"/>
    </xf>
    <xf numFmtId="0" fontId="27" fillId="5" borderId="23" xfId="0" applyFont="1" applyFill="1" applyBorder="1" applyAlignment="1">
      <alignment horizontal="center"/>
    </xf>
    <xf numFmtId="0" fontId="27" fillId="5" borderId="16" xfId="0" applyFont="1" applyFill="1" applyBorder="1" applyAlignment="1">
      <alignment horizontal="center"/>
    </xf>
    <xf numFmtId="2" fontId="27" fillId="5" borderId="16" xfId="0" applyNumberFormat="1" applyFont="1" applyFill="1" applyBorder="1" applyAlignment="1">
      <alignment horizontal="center"/>
    </xf>
    <xf numFmtId="0" fontId="27" fillId="4" borderId="6" xfId="0" applyFont="1" applyFill="1" applyBorder="1"/>
    <xf numFmtId="0" fontId="28" fillId="3" borderId="17" xfId="0" applyFont="1" applyFill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/>
    </xf>
    <xf numFmtId="0" fontId="27" fillId="6" borderId="10" xfId="0" applyFont="1" applyFill="1" applyBorder="1"/>
    <xf numFmtId="0" fontId="27" fillId="3" borderId="17" xfId="0" applyFont="1" applyFill="1" applyBorder="1" applyAlignment="1">
      <alignment vertical="center"/>
    </xf>
    <xf numFmtId="14" fontId="27" fillId="3" borderId="17" xfId="0" applyNumberFormat="1" applyFont="1" applyFill="1" applyBorder="1" applyAlignment="1">
      <alignment vertical="center"/>
    </xf>
    <xf numFmtId="0" fontId="1" fillId="2" borderId="16" xfId="0" applyFont="1" applyFill="1" applyBorder="1" applyAlignment="1">
      <alignment horizontal="left"/>
    </xf>
    <xf numFmtId="0" fontId="27" fillId="3" borderId="16" xfId="0" applyFont="1" applyFill="1" applyBorder="1" applyProtection="1">
      <protection locked="0"/>
    </xf>
    <xf numFmtId="0" fontId="27" fillId="4" borderId="6" xfId="0" applyFont="1" applyFill="1" applyBorder="1" applyAlignment="1">
      <alignment horizontal="center"/>
    </xf>
    <xf numFmtId="0" fontId="27" fillId="4" borderId="16" xfId="0" applyFont="1" applyFill="1" applyBorder="1" applyAlignment="1">
      <alignment horizontal="center"/>
    </xf>
    <xf numFmtId="0" fontId="30" fillId="4" borderId="16" xfId="0" applyFont="1" applyFill="1" applyBorder="1" applyAlignment="1">
      <alignment horizontal="center"/>
    </xf>
    <xf numFmtId="0" fontId="27" fillId="4" borderId="7" xfId="0" applyFont="1" applyFill="1" applyBorder="1" applyAlignment="1">
      <alignment horizontal="center"/>
    </xf>
    <xf numFmtId="2" fontId="27" fillId="3" borderId="16" xfId="0" applyNumberFormat="1" applyFont="1" applyFill="1" applyBorder="1" applyAlignment="1" applyProtection="1">
      <alignment horizontal="center"/>
      <protection locked="0"/>
    </xf>
    <xf numFmtId="0" fontId="27" fillId="4" borderId="10" xfId="0" applyFont="1" applyFill="1" applyBorder="1" applyAlignment="1">
      <alignment horizontal="center" vertical="center"/>
    </xf>
    <xf numFmtId="0" fontId="27" fillId="4" borderId="6" xfId="0" applyFont="1" applyFill="1" applyBorder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0.jpg"/><Relationship Id="rId7" Type="http://schemas.openxmlformats.org/officeDocument/2006/relationships/image" Target="../media/image16.png"/><Relationship Id="rId2" Type="http://schemas.openxmlformats.org/officeDocument/2006/relationships/image" Target="../media/image14.jpg"/><Relationship Id="rId1" Type="http://schemas.openxmlformats.org/officeDocument/2006/relationships/image" Target="../media/image13.jpg"/><Relationship Id="rId6" Type="http://schemas.openxmlformats.org/officeDocument/2006/relationships/image" Target="../media/image15.png"/><Relationship Id="rId11" Type="http://schemas.openxmlformats.org/officeDocument/2006/relationships/image" Target="../media/image20.jpg"/><Relationship Id="rId5" Type="http://schemas.openxmlformats.org/officeDocument/2006/relationships/image" Target="../media/image6.jpg"/><Relationship Id="rId10" Type="http://schemas.openxmlformats.org/officeDocument/2006/relationships/image" Target="../media/image19.jpg"/><Relationship Id="rId4" Type="http://schemas.openxmlformats.org/officeDocument/2006/relationships/image" Target="../media/image5.jpg"/><Relationship Id="rId9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6149340" cy="244602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b="-315"/>
        <a:stretch/>
      </xdr:blipFill>
      <xdr:spPr>
        <a:xfrm>
          <a:off x="274320" y="579120"/>
          <a:ext cx="6149340" cy="244602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2</xdr:row>
      <xdr:rowOff>0</xdr:rowOff>
    </xdr:from>
    <xdr:ext cx="2087880" cy="2042160"/>
    <xdr:pic>
      <xdr:nvPicPr>
        <xdr:cNvPr id="3" name="image2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0340" y="579120"/>
          <a:ext cx="2087880" cy="2042160"/>
        </a:xfrm>
        <a:prstGeom prst="rect">
          <a:avLst/>
        </a:prstGeom>
        <a:noFill/>
      </xdr:spPr>
    </xdr:pic>
    <xdr:clientData fLocksWithSheet="0"/>
  </xdr:oneCellAnchor>
  <xdr:oneCellAnchor>
    <xdr:from>
      <xdr:col>28</xdr:col>
      <xdr:colOff>571500</xdr:colOff>
      <xdr:row>2</xdr:row>
      <xdr:rowOff>0</xdr:rowOff>
    </xdr:from>
    <xdr:ext cx="2110740" cy="2065020"/>
    <xdr:pic>
      <xdr:nvPicPr>
        <xdr:cNvPr id="4" name="image19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97240" y="579120"/>
          <a:ext cx="2110740" cy="206502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91440</xdr:colOff>
      <xdr:row>14</xdr:row>
      <xdr:rowOff>53340</xdr:rowOff>
    </xdr:from>
    <xdr:ext cx="2324100" cy="2308860"/>
    <xdr:pic>
      <xdr:nvPicPr>
        <xdr:cNvPr id="5" name="image23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4720" y="3048000"/>
          <a:ext cx="2324100" cy="230886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1168146" cy="1127760"/>
    <xdr:pic>
      <xdr:nvPicPr>
        <xdr:cNvPr id="6" name="image2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74320" y="4564380"/>
          <a:ext cx="1168146" cy="112776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21</xdr:row>
      <xdr:rowOff>0</xdr:rowOff>
    </xdr:from>
    <xdr:ext cx="1112520" cy="1127760"/>
    <xdr:pic>
      <xdr:nvPicPr>
        <xdr:cNvPr id="7" name="image7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31620" y="4564380"/>
          <a:ext cx="1112520" cy="1127760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21</xdr:row>
      <xdr:rowOff>0</xdr:rowOff>
    </xdr:from>
    <xdr:ext cx="1168146" cy="1127760"/>
    <xdr:pic>
      <xdr:nvPicPr>
        <xdr:cNvPr id="8" name="image5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88920" y="4564380"/>
          <a:ext cx="1168146" cy="112776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21</xdr:row>
      <xdr:rowOff>0</xdr:rowOff>
    </xdr:from>
    <xdr:ext cx="1112520" cy="1127760"/>
    <xdr:pic>
      <xdr:nvPicPr>
        <xdr:cNvPr id="9" name="image1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46220" y="4564380"/>
          <a:ext cx="1112520" cy="1127760"/>
        </a:xfrm>
        <a:prstGeom prst="rect">
          <a:avLst/>
        </a:prstGeom>
        <a:noFill/>
      </xdr:spPr>
    </xdr:pic>
    <xdr:clientData fLocksWithSheet="0"/>
  </xdr:oneCellAnchor>
  <xdr:oneCellAnchor>
    <xdr:from>
      <xdr:col>21</xdr:col>
      <xdr:colOff>0</xdr:colOff>
      <xdr:row>21</xdr:row>
      <xdr:rowOff>0</xdr:rowOff>
    </xdr:from>
    <xdr:ext cx="1112520" cy="1127760"/>
    <xdr:pic>
      <xdr:nvPicPr>
        <xdr:cNvPr id="10" name="image4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303520" y="4564380"/>
          <a:ext cx="1112520" cy="112776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571500</xdr:colOff>
      <xdr:row>30</xdr:row>
      <xdr:rowOff>137160</xdr:rowOff>
    </xdr:from>
    <xdr:ext cx="1905000" cy="1684020"/>
    <xdr:pic>
      <xdr:nvPicPr>
        <xdr:cNvPr id="11" name="image9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64780" y="6484620"/>
          <a:ext cx="1905000" cy="1684020"/>
        </a:xfrm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167640</xdr:colOff>
      <xdr:row>42</xdr:row>
      <xdr:rowOff>144780</xdr:rowOff>
    </xdr:from>
    <xdr:ext cx="3581400" cy="10439400"/>
    <xdr:pic>
      <xdr:nvPicPr>
        <xdr:cNvPr id="12" name="image13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97980" y="8869680"/>
          <a:ext cx="3581400" cy="104394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5928360" cy="1303020"/>
    <xdr:pic>
      <xdr:nvPicPr>
        <xdr:cNvPr id="13" name="image6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320" y="7536180"/>
          <a:ext cx="5928360" cy="130302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</xdr:row>
      <xdr:rowOff>0</xdr:rowOff>
    </xdr:from>
    <xdr:ext cx="6286500" cy="2468880"/>
    <xdr:pic>
      <xdr:nvPicPr>
        <xdr:cNvPr id="2" name="image1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1460" y="579120"/>
          <a:ext cx="6286500" cy="246888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</xdr:row>
      <xdr:rowOff>22860</xdr:rowOff>
    </xdr:from>
    <xdr:ext cx="3642360" cy="2133600"/>
    <xdr:pic>
      <xdr:nvPicPr>
        <xdr:cNvPr id="3" name="image21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29400" y="601980"/>
          <a:ext cx="3642360" cy="21336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518160</xdr:colOff>
      <xdr:row>15</xdr:row>
      <xdr:rowOff>121920</xdr:rowOff>
    </xdr:from>
    <xdr:ext cx="1303020" cy="1051560"/>
    <xdr:pic>
      <xdr:nvPicPr>
        <xdr:cNvPr id="4" name="image8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72400" y="2979420"/>
          <a:ext cx="1303020" cy="105156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22</xdr:row>
      <xdr:rowOff>76200</xdr:rowOff>
    </xdr:from>
    <xdr:ext cx="1528191" cy="1409700"/>
    <xdr:pic>
      <xdr:nvPicPr>
        <xdr:cNvPr id="5" name="image11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9660" y="4411980"/>
          <a:ext cx="1528191" cy="14097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</xdr:colOff>
      <xdr:row>22</xdr:row>
      <xdr:rowOff>76200</xdr:rowOff>
    </xdr:from>
    <xdr:ext cx="1455420" cy="1409700"/>
    <xdr:pic>
      <xdr:nvPicPr>
        <xdr:cNvPr id="6" name="image18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33800" y="4411980"/>
          <a:ext cx="1455420" cy="14097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21</xdr:row>
      <xdr:rowOff>182880</xdr:rowOff>
    </xdr:from>
    <xdr:ext cx="1577340" cy="1403985"/>
    <xdr:pic>
      <xdr:nvPicPr>
        <xdr:cNvPr id="7" name="image15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29400" y="4320540"/>
          <a:ext cx="1577340" cy="140398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21</xdr:row>
      <xdr:rowOff>182880</xdr:rowOff>
    </xdr:from>
    <xdr:ext cx="1577340" cy="1403985"/>
    <xdr:pic>
      <xdr:nvPicPr>
        <xdr:cNvPr id="8" name="image14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503920" y="4320540"/>
          <a:ext cx="1577340" cy="140398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28</xdr:row>
      <xdr:rowOff>182880</xdr:rowOff>
    </xdr:from>
    <xdr:ext cx="1577340" cy="1403985"/>
    <xdr:pic>
      <xdr:nvPicPr>
        <xdr:cNvPr id="9" name="image16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29400" y="5707380"/>
          <a:ext cx="1577340" cy="140398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28</xdr:row>
      <xdr:rowOff>182880</xdr:rowOff>
    </xdr:from>
    <xdr:ext cx="1577340" cy="1403985"/>
    <xdr:pic>
      <xdr:nvPicPr>
        <xdr:cNvPr id="10" name="image17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03920" y="5707380"/>
          <a:ext cx="1577340" cy="140398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6271260" cy="1775460"/>
    <xdr:pic>
      <xdr:nvPicPr>
        <xdr:cNvPr id="11" name="image10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51460" y="7703820"/>
          <a:ext cx="6271260" cy="177546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76200</xdr:colOff>
      <xdr:row>38</xdr:row>
      <xdr:rowOff>68580</xdr:rowOff>
    </xdr:from>
    <xdr:ext cx="3528060" cy="8023860"/>
    <xdr:pic>
      <xdr:nvPicPr>
        <xdr:cNvPr id="12" name="image20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705600" y="7574280"/>
          <a:ext cx="3528060" cy="802386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1C232"/>
    <outlinePr summaryBelow="0" summaryRight="0"/>
    <pageSetUpPr fitToPage="1"/>
  </sheetPr>
  <dimension ref="A1:AG123"/>
  <sheetViews>
    <sheetView tabSelected="1" workbookViewId="0">
      <pane ySplit="2" topLeftCell="A3" activePane="bottomLeft" state="frozen"/>
      <selection pane="bottomLeft" activeCell="D63" sqref="D63"/>
    </sheetView>
  </sheetViews>
  <sheetFormatPr defaultColWidth="12.6640625" defaultRowHeight="15.75" customHeight="1" x14ac:dyDescent="0.25"/>
  <cols>
    <col min="1" max="1" width="4" customWidth="1"/>
    <col min="2" max="24" width="3.6640625" customWidth="1"/>
    <col min="25" max="25" width="5.109375" customWidth="1"/>
    <col min="26" max="26" width="1.77734375" customWidth="1"/>
    <col min="27" max="27" width="9.6640625" customWidth="1"/>
    <col min="28" max="28" width="9.21875" customWidth="1"/>
    <col min="29" max="29" width="9.6640625" customWidth="1"/>
    <col min="30" max="30" width="8.77734375" customWidth="1"/>
    <col min="31" max="31" width="9.6640625" customWidth="1"/>
    <col min="32" max="32" width="10.6640625" customWidth="1"/>
    <col min="33" max="33" width="3.88671875" customWidth="1"/>
  </cols>
  <sheetData>
    <row r="1" spans="1:33" ht="23.25" customHeight="1" x14ac:dyDescent="0.3">
      <c r="A1" s="1"/>
      <c r="B1" s="153" t="s">
        <v>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2"/>
    </row>
    <row r="2" spans="1:33" ht="23.25" customHeight="1" x14ac:dyDescent="0.3">
      <c r="A2" s="1"/>
      <c r="B2" s="154" t="s">
        <v>1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2"/>
    </row>
    <row r="3" spans="1:33" ht="15.6" x14ac:dyDescent="0.3">
      <c r="A3" s="3"/>
      <c r="B3" s="140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5"/>
      <c r="Z3" s="5"/>
      <c r="AA3" s="134"/>
      <c r="AB3" s="138"/>
      <c r="AC3" s="135"/>
      <c r="AD3" s="134"/>
      <c r="AE3" s="138"/>
      <c r="AF3" s="135"/>
      <c r="AG3" s="6"/>
    </row>
    <row r="4" spans="1:33" ht="15.6" x14ac:dyDescent="0.3">
      <c r="A4" s="3"/>
      <c r="B4" s="136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6"/>
      <c r="Z4" s="5"/>
      <c r="AA4" s="136"/>
      <c r="AB4" s="125"/>
      <c r="AC4" s="126"/>
      <c r="AD4" s="136"/>
      <c r="AE4" s="125"/>
      <c r="AF4" s="126"/>
      <c r="AG4" s="6"/>
    </row>
    <row r="5" spans="1:33" ht="15.6" x14ac:dyDescent="0.3">
      <c r="A5" s="3"/>
      <c r="B5" s="136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  <c r="Z5" s="5"/>
      <c r="AA5" s="136"/>
      <c r="AB5" s="125"/>
      <c r="AC5" s="126"/>
      <c r="AD5" s="136"/>
      <c r="AE5" s="125"/>
      <c r="AF5" s="126"/>
      <c r="AG5" s="6"/>
    </row>
    <row r="6" spans="1:33" ht="15.6" x14ac:dyDescent="0.3">
      <c r="A6" s="3"/>
      <c r="B6" s="136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6"/>
      <c r="Z6" s="5"/>
      <c r="AA6" s="136"/>
      <c r="AB6" s="125"/>
      <c r="AC6" s="126"/>
      <c r="AD6" s="136"/>
      <c r="AE6" s="125"/>
      <c r="AF6" s="126"/>
      <c r="AG6" s="6"/>
    </row>
    <row r="7" spans="1:33" ht="15.6" x14ac:dyDescent="0.3">
      <c r="A7" s="3"/>
      <c r="B7" s="136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6"/>
      <c r="Z7" s="5"/>
      <c r="AA7" s="136"/>
      <c r="AB7" s="125"/>
      <c r="AC7" s="126"/>
      <c r="AD7" s="136"/>
      <c r="AE7" s="125"/>
      <c r="AF7" s="126"/>
      <c r="AG7" s="6"/>
    </row>
    <row r="8" spans="1:33" ht="15.6" x14ac:dyDescent="0.3">
      <c r="A8" s="3"/>
      <c r="B8" s="136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6"/>
      <c r="Z8" s="5"/>
      <c r="AA8" s="136"/>
      <c r="AB8" s="125"/>
      <c r="AC8" s="126"/>
      <c r="AD8" s="136"/>
      <c r="AE8" s="125"/>
      <c r="AF8" s="126"/>
      <c r="AG8" s="6"/>
    </row>
    <row r="9" spans="1:33" ht="15.6" x14ac:dyDescent="0.3">
      <c r="A9" s="3"/>
      <c r="B9" s="136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6"/>
      <c r="Z9" s="5"/>
      <c r="AA9" s="136"/>
      <c r="AB9" s="125"/>
      <c r="AC9" s="126"/>
      <c r="AD9" s="136"/>
      <c r="AE9" s="125"/>
      <c r="AF9" s="126"/>
      <c r="AG9" s="6"/>
    </row>
    <row r="10" spans="1:33" ht="15.6" x14ac:dyDescent="0.3">
      <c r="A10" s="3"/>
      <c r="B10" s="136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6"/>
      <c r="Z10" s="5"/>
      <c r="AA10" s="136"/>
      <c r="AB10" s="125"/>
      <c r="AC10" s="126"/>
      <c r="AD10" s="136"/>
      <c r="AE10" s="125"/>
      <c r="AF10" s="126"/>
      <c r="AG10" s="6"/>
    </row>
    <row r="11" spans="1:33" ht="15.6" x14ac:dyDescent="0.3">
      <c r="A11" s="3"/>
      <c r="B11" s="136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6"/>
      <c r="Z11" s="5"/>
      <c r="AA11" s="136"/>
      <c r="AB11" s="125"/>
      <c r="AC11" s="126"/>
      <c r="AD11" s="136"/>
      <c r="AE11" s="125"/>
      <c r="AF11" s="126"/>
      <c r="AG11" s="6"/>
    </row>
    <row r="12" spans="1:33" ht="15.6" x14ac:dyDescent="0.3">
      <c r="A12" s="3"/>
      <c r="B12" s="136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6"/>
      <c r="Z12" s="5"/>
      <c r="AA12" s="137"/>
      <c r="AB12" s="128"/>
      <c r="AC12" s="129"/>
      <c r="AD12" s="137"/>
      <c r="AE12" s="128"/>
      <c r="AF12" s="129"/>
      <c r="AG12" s="6"/>
    </row>
    <row r="13" spans="1:33" ht="15.6" x14ac:dyDescent="0.3">
      <c r="A13" s="3"/>
      <c r="B13" s="136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6"/>
      <c r="Z13" s="5"/>
      <c r="AA13" s="7"/>
      <c r="AB13" s="134"/>
      <c r="AC13" s="138"/>
      <c r="AD13" s="138"/>
      <c r="AE13" s="135"/>
      <c r="AF13" s="8"/>
      <c r="AG13" s="6"/>
    </row>
    <row r="14" spans="1:33" ht="18.75" customHeight="1" x14ac:dyDescent="0.3">
      <c r="A14" s="3"/>
      <c r="B14" s="137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9"/>
      <c r="Z14" s="5"/>
      <c r="AA14" s="7"/>
      <c r="AB14" s="136"/>
      <c r="AC14" s="125"/>
      <c r="AD14" s="125"/>
      <c r="AE14" s="126"/>
      <c r="AF14" s="8"/>
      <c r="AG14" s="6"/>
    </row>
    <row r="15" spans="1:33" ht="30" customHeight="1" x14ac:dyDescent="0.3">
      <c r="A15" s="3"/>
      <c r="B15" s="150" t="s">
        <v>2</v>
      </c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2"/>
      <c r="T15" s="156">
        <f ca="1">TODAY()</f>
        <v>45770</v>
      </c>
      <c r="U15" s="151"/>
      <c r="V15" s="151"/>
      <c r="W15" s="152"/>
      <c r="X15" s="9"/>
      <c r="Y15" s="9"/>
      <c r="Z15" s="5"/>
      <c r="AA15" s="7"/>
      <c r="AB15" s="136"/>
      <c r="AC15" s="125"/>
      <c r="AD15" s="125"/>
      <c r="AE15" s="126"/>
      <c r="AF15" s="8"/>
      <c r="AG15" s="6"/>
    </row>
    <row r="16" spans="1:33" ht="15.6" x14ac:dyDescent="0.3">
      <c r="A16" s="3"/>
      <c r="B16" s="10"/>
      <c r="C16" s="10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0"/>
      <c r="Z16" s="5"/>
      <c r="AA16" s="7"/>
      <c r="AB16" s="136"/>
      <c r="AC16" s="125"/>
      <c r="AD16" s="125"/>
      <c r="AE16" s="126"/>
      <c r="AF16" s="8"/>
      <c r="AG16" s="6"/>
    </row>
    <row r="17" spans="1:33" ht="15.75" customHeight="1" x14ac:dyDescent="0.3">
      <c r="A17" s="3"/>
      <c r="B17" s="12"/>
      <c r="C17" s="13"/>
      <c r="D17" s="147" t="s">
        <v>3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9"/>
      <c r="Y17" s="14"/>
      <c r="Z17" s="5"/>
      <c r="AA17" s="7"/>
      <c r="AB17" s="136"/>
      <c r="AC17" s="125"/>
      <c r="AD17" s="125"/>
      <c r="AE17" s="126"/>
      <c r="AF17" s="8"/>
      <c r="AG17" s="6"/>
    </row>
    <row r="18" spans="1:33" ht="15.6" x14ac:dyDescent="0.3">
      <c r="A18" s="3"/>
      <c r="B18" s="12"/>
      <c r="C18" s="12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2"/>
      <c r="Z18" s="5"/>
      <c r="AA18" s="7"/>
      <c r="AB18" s="136"/>
      <c r="AC18" s="125"/>
      <c r="AD18" s="125"/>
      <c r="AE18" s="126"/>
      <c r="AF18" s="8"/>
      <c r="AG18" s="6"/>
    </row>
    <row r="19" spans="1:33" ht="15.6" x14ac:dyDescent="0.3">
      <c r="A19" s="3"/>
      <c r="B19" s="12"/>
      <c r="C19" s="12"/>
      <c r="D19" s="139" t="s">
        <v>6</v>
      </c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3"/>
      <c r="R19" s="12"/>
      <c r="S19" s="12"/>
      <c r="T19" s="12"/>
      <c r="U19" s="12"/>
      <c r="V19" s="12"/>
      <c r="W19" s="12"/>
      <c r="X19" s="12"/>
      <c r="Y19" s="12"/>
      <c r="Z19" s="5"/>
      <c r="AA19" s="7"/>
      <c r="AB19" s="136"/>
      <c r="AC19" s="125"/>
      <c r="AD19" s="125"/>
      <c r="AE19" s="126"/>
      <c r="AF19" s="8"/>
      <c r="AG19" s="6"/>
    </row>
    <row r="20" spans="1:33" ht="15.6" x14ac:dyDescent="0.3">
      <c r="A20" s="3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5"/>
      <c r="AA20" s="7"/>
      <c r="AB20" s="136"/>
      <c r="AC20" s="125"/>
      <c r="AD20" s="125"/>
      <c r="AE20" s="126"/>
      <c r="AF20" s="8"/>
      <c r="AG20" s="6"/>
    </row>
    <row r="21" spans="1:33" ht="15.6" x14ac:dyDescent="0.3">
      <c r="A21" s="3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5"/>
      <c r="AA21" s="7"/>
      <c r="AB21" s="136"/>
      <c r="AC21" s="125"/>
      <c r="AD21" s="125"/>
      <c r="AE21" s="126"/>
      <c r="AF21" s="8"/>
      <c r="AG21" s="6"/>
    </row>
    <row r="22" spans="1:33" ht="15.6" x14ac:dyDescent="0.3">
      <c r="A22" s="3"/>
      <c r="B22" s="140"/>
      <c r="C22" s="138"/>
      <c r="D22" s="138"/>
      <c r="E22" s="135"/>
      <c r="F22" s="15"/>
      <c r="G22" s="140"/>
      <c r="H22" s="138"/>
      <c r="I22" s="138"/>
      <c r="J22" s="135"/>
      <c r="K22" s="15"/>
      <c r="L22" s="140"/>
      <c r="M22" s="138"/>
      <c r="N22" s="138"/>
      <c r="O22" s="135"/>
      <c r="P22" s="15"/>
      <c r="Q22" s="140"/>
      <c r="R22" s="138"/>
      <c r="S22" s="138"/>
      <c r="T22" s="135"/>
      <c r="U22" s="15"/>
      <c r="V22" s="140"/>
      <c r="W22" s="138"/>
      <c r="X22" s="138"/>
      <c r="Y22" s="135"/>
      <c r="Z22" s="5"/>
      <c r="AA22" s="7"/>
      <c r="AB22" s="136"/>
      <c r="AC22" s="125"/>
      <c r="AD22" s="125"/>
      <c r="AE22" s="126"/>
      <c r="AF22" s="8"/>
      <c r="AG22" s="6"/>
    </row>
    <row r="23" spans="1:33" ht="15.6" x14ac:dyDescent="0.3">
      <c r="A23" s="3"/>
      <c r="B23" s="136"/>
      <c r="C23" s="125"/>
      <c r="D23" s="125"/>
      <c r="E23" s="126"/>
      <c r="F23" s="15"/>
      <c r="G23" s="136"/>
      <c r="H23" s="125"/>
      <c r="I23" s="125"/>
      <c r="J23" s="126"/>
      <c r="K23" s="15"/>
      <c r="L23" s="136"/>
      <c r="M23" s="125"/>
      <c r="N23" s="125"/>
      <c r="O23" s="126"/>
      <c r="P23" s="15"/>
      <c r="Q23" s="136"/>
      <c r="R23" s="125"/>
      <c r="S23" s="125"/>
      <c r="T23" s="126"/>
      <c r="U23" s="15"/>
      <c r="V23" s="136"/>
      <c r="W23" s="125"/>
      <c r="X23" s="125"/>
      <c r="Y23" s="126"/>
      <c r="Z23" s="5"/>
      <c r="AA23" s="7"/>
      <c r="AB23" s="136"/>
      <c r="AC23" s="125"/>
      <c r="AD23" s="125"/>
      <c r="AE23" s="126"/>
      <c r="AF23" s="8"/>
      <c r="AG23" s="6"/>
    </row>
    <row r="24" spans="1:33" ht="15.6" x14ac:dyDescent="0.3">
      <c r="A24" s="3"/>
      <c r="B24" s="136"/>
      <c r="C24" s="125"/>
      <c r="D24" s="125"/>
      <c r="E24" s="126"/>
      <c r="F24" s="15"/>
      <c r="G24" s="136"/>
      <c r="H24" s="125"/>
      <c r="I24" s="125"/>
      <c r="J24" s="126"/>
      <c r="K24" s="15"/>
      <c r="L24" s="136"/>
      <c r="M24" s="125"/>
      <c r="N24" s="125"/>
      <c r="O24" s="126"/>
      <c r="P24" s="15"/>
      <c r="Q24" s="136"/>
      <c r="R24" s="125"/>
      <c r="S24" s="125"/>
      <c r="T24" s="126"/>
      <c r="U24" s="15"/>
      <c r="V24" s="136"/>
      <c r="W24" s="125"/>
      <c r="X24" s="125"/>
      <c r="Y24" s="126"/>
      <c r="Z24" s="5"/>
      <c r="AA24" s="7"/>
      <c r="AB24" s="136"/>
      <c r="AC24" s="125"/>
      <c r="AD24" s="125"/>
      <c r="AE24" s="126"/>
      <c r="AF24" s="8"/>
      <c r="AG24" s="6"/>
    </row>
    <row r="25" spans="1:33" ht="15.6" x14ac:dyDescent="0.3">
      <c r="A25" s="3"/>
      <c r="B25" s="136"/>
      <c r="C25" s="125"/>
      <c r="D25" s="125"/>
      <c r="E25" s="126"/>
      <c r="F25" s="15"/>
      <c r="G25" s="136"/>
      <c r="H25" s="125"/>
      <c r="I25" s="125"/>
      <c r="J25" s="126"/>
      <c r="K25" s="15"/>
      <c r="L25" s="136"/>
      <c r="M25" s="125"/>
      <c r="N25" s="125"/>
      <c r="O25" s="126"/>
      <c r="P25" s="15"/>
      <c r="Q25" s="136"/>
      <c r="R25" s="125"/>
      <c r="S25" s="125"/>
      <c r="T25" s="126"/>
      <c r="U25" s="15"/>
      <c r="V25" s="136"/>
      <c r="W25" s="125"/>
      <c r="X25" s="125"/>
      <c r="Y25" s="126"/>
      <c r="Z25" s="5"/>
      <c r="AA25" s="7"/>
      <c r="AB25" s="137"/>
      <c r="AC25" s="128"/>
      <c r="AD25" s="128"/>
      <c r="AE25" s="129"/>
      <c r="AF25" s="8"/>
      <c r="AG25" s="6"/>
    </row>
    <row r="26" spans="1:33" ht="15.6" x14ac:dyDescent="0.3">
      <c r="A26" s="3"/>
      <c r="B26" s="136"/>
      <c r="C26" s="125"/>
      <c r="D26" s="125"/>
      <c r="E26" s="126"/>
      <c r="F26" s="15"/>
      <c r="G26" s="136"/>
      <c r="H26" s="125"/>
      <c r="I26" s="125"/>
      <c r="J26" s="126"/>
      <c r="K26" s="15"/>
      <c r="L26" s="136"/>
      <c r="M26" s="125"/>
      <c r="N26" s="125"/>
      <c r="O26" s="126"/>
      <c r="P26" s="15"/>
      <c r="Q26" s="136"/>
      <c r="R26" s="125"/>
      <c r="S26" s="125"/>
      <c r="T26" s="126"/>
      <c r="U26" s="15"/>
      <c r="V26" s="136"/>
      <c r="W26" s="125"/>
      <c r="X26" s="125"/>
      <c r="Y26" s="126"/>
      <c r="Z26" s="5"/>
      <c r="AA26" s="7"/>
      <c r="AB26" s="7"/>
      <c r="AC26" s="134"/>
      <c r="AD26" s="135"/>
      <c r="AE26" s="7"/>
      <c r="AF26" s="8"/>
      <c r="AG26" s="6"/>
    </row>
    <row r="27" spans="1:33" ht="15.6" x14ac:dyDescent="0.3">
      <c r="A27" s="3"/>
      <c r="B27" s="137"/>
      <c r="C27" s="128"/>
      <c r="D27" s="128"/>
      <c r="E27" s="129"/>
      <c r="F27" s="15"/>
      <c r="G27" s="137"/>
      <c r="H27" s="128"/>
      <c r="I27" s="128"/>
      <c r="J27" s="129"/>
      <c r="K27" s="15"/>
      <c r="L27" s="137"/>
      <c r="M27" s="128"/>
      <c r="N27" s="128"/>
      <c r="O27" s="129"/>
      <c r="P27" s="15"/>
      <c r="Q27" s="137"/>
      <c r="R27" s="128"/>
      <c r="S27" s="128"/>
      <c r="T27" s="129"/>
      <c r="U27" s="15"/>
      <c r="V27" s="137"/>
      <c r="W27" s="128"/>
      <c r="X27" s="128"/>
      <c r="Y27" s="129"/>
      <c r="Z27" s="5"/>
      <c r="AA27" s="7"/>
      <c r="AB27" s="7"/>
      <c r="AC27" s="136"/>
      <c r="AD27" s="126"/>
      <c r="AE27" s="7"/>
      <c r="AF27" s="8"/>
      <c r="AG27" s="6"/>
    </row>
    <row r="28" spans="1:33" ht="15.6" x14ac:dyDescent="0.3">
      <c r="A28" s="3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5"/>
      <c r="AA28" s="7"/>
      <c r="AB28" s="7"/>
      <c r="AC28" s="136"/>
      <c r="AD28" s="126"/>
      <c r="AE28" s="7"/>
      <c r="AF28" s="8"/>
      <c r="AG28" s="6"/>
    </row>
    <row r="29" spans="1:33" ht="15.6" x14ac:dyDescent="0.3">
      <c r="A29" s="3"/>
      <c r="B29" s="12"/>
      <c r="C29" s="12"/>
      <c r="D29" s="16" t="s">
        <v>4</v>
      </c>
      <c r="E29" s="17"/>
      <c r="F29" s="12"/>
      <c r="G29" s="18" t="s">
        <v>5</v>
      </c>
      <c r="H29" s="12"/>
      <c r="I29" s="17"/>
      <c r="J29" s="17"/>
      <c r="K29" s="12"/>
      <c r="L29" s="12"/>
      <c r="M29" s="12" t="s">
        <v>6</v>
      </c>
      <c r="N29" s="12"/>
      <c r="O29" s="12"/>
      <c r="P29" s="12"/>
      <c r="Q29" s="19" t="s">
        <v>7</v>
      </c>
      <c r="R29" s="12"/>
      <c r="S29" s="17"/>
      <c r="T29" s="12"/>
      <c r="U29" s="12"/>
      <c r="V29" s="19" t="s">
        <v>7</v>
      </c>
      <c r="W29" s="12"/>
      <c r="X29" s="17"/>
      <c r="Y29" s="17"/>
      <c r="Z29" s="20"/>
      <c r="AA29" s="7"/>
      <c r="AB29" s="7"/>
      <c r="AC29" s="136"/>
      <c r="AD29" s="126"/>
      <c r="AE29" s="7"/>
      <c r="AF29" s="8"/>
      <c r="AG29" s="6"/>
    </row>
    <row r="30" spans="1:33" ht="15.6" x14ac:dyDescent="0.3">
      <c r="A30" s="3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9" t="s">
        <v>8</v>
      </c>
      <c r="S30" s="17"/>
      <c r="T30" s="12"/>
      <c r="U30" s="12"/>
      <c r="V30" s="12"/>
      <c r="W30" s="19" t="s">
        <v>9</v>
      </c>
      <c r="X30" s="12"/>
      <c r="Y30" s="17"/>
      <c r="Z30" s="20"/>
      <c r="AA30" s="7"/>
      <c r="AB30" s="7"/>
      <c r="AC30" s="136"/>
      <c r="AD30" s="126"/>
      <c r="AE30" s="7"/>
      <c r="AF30" s="8"/>
      <c r="AG30" s="6"/>
    </row>
    <row r="31" spans="1:33" ht="15.6" x14ac:dyDescent="0.3">
      <c r="A31" s="1"/>
      <c r="B31" s="141" t="str">
        <f>VLOOKUP(D19,E109:F114,2,0)</f>
        <v>Wybrałeś taśmę CLASSIC LINE Dostępne szerokości taśmy to 190 mm (opakowanie 26mb), 95 mm (opakowanie 52mb), 47,5 mm (opakowanie 50mb)</v>
      </c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5"/>
      <c r="Z31" s="3"/>
      <c r="AA31" s="7"/>
      <c r="AB31" s="7"/>
      <c r="AC31" s="136"/>
      <c r="AD31" s="126"/>
      <c r="AE31" s="7"/>
      <c r="AF31" s="8"/>
      <c r="AG31" s="6"/>
    </row>
    <row r="32" spans="1:33" ht="15.6" x14ac:dyDescent="0.3">
      <c r="A32" s="1"/>
      <c r="B32" s="136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6"/>
      <c r="Z32" s="3"/>
      <c r="AA32" s="7"/>
      <c r="AB32" s="7"/>
      <c r="AC32" s="137"/>
      <c r="AD32" s="129"/>
      <c r="AE32" s="7"/>
      <c r="AF32" s="8"/>
      <c r="AG32" s="6"/>
    </row>
    <row r="33" spans="1:33" ht="15.6" x14ac:dyDescent="0.3">
      <c r="A33" s="1"/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4"/>
      <c r="Z33" s="3"/>
      <c r="AA33" s="134"/>
      <c r="AB33" s="138"/>
      <c r="AC33" s="138"/>
      <c r="AD33" s="138"/>
      <c r="AE33" s="138"/>
      <c r="AF33" s="135"/>
      <c r="AG33" s="6"/>
    </row>
    <row r="34" spans="1:33" ht="15.6" x14ac:dyDescent="0.3">
      <c r="A34" s="1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3"/>
      <c r="Z34" s="3"/>
      <c r="AA34" s="136"/>
      <c r="AB34" s="125"/>
      <c r="AC34" s="125"/>
      <c r="AD34" s="125"/>
      <c r="AE34" s="125"/>
      <c r="AF34" s="126"/>
      <c r="AG34" s="6"/>
    </row>
    <row r="35" spans="1:33" ht="15.6" x14ac:dyDescent="0.3">
      <c r="A35" s="1"/>
      <c r="B35" s="24"/>
      <c r="C35" s="15"/>
      <c r="D35" s="25" t="s">
        <v>10</v>
      </c>
      <c r="E35" s="25"/>
      <c r="F35" s="25"/>
      <c r="G35" s="25"/>
      <c r="H35" s="2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 t="s">
        <v>11</v>
      </c>
      <c r="T35" s="15"/>
      <c r="U35" s="15"/>
      <c r="V35" s="15"/>
      <c r="W35" s="15"/>
      <c r="X35" s="15"/>
      <c r="Y35" s="26"/>
      <c r="Z35" s="3"/>
      <c r="AA35" s="136"/>
      <c r="AB35" s="125"/>
      <c r="AC35" s="125"/>
      <c r="AD35" s="125"/>
      <c r="AE35" s="125"/>
      <c r="AF35" s="126"/>
      <c r="AG35" s="6"/>
    </row>
    <row r="36" spans="1:33" ht="15.6" x14ac:dyDescent="0.3">
      <c r="A36" s="1"/>
      <c r="B36" s="24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 t="s">
        <v>12</v>
      </c>
      <c r="U36" s="15"/>
      <c r="V36" s="15"/>
      <c r="W36" s="15"/>
      <c r="X36" s="15"/>
      <c r="Y36" s="26"/>
      <c r="Z36" s="3"/>
      <c r="AA36" s="136"/>
      <c r="AB36" s="125"/>
      <c r="AC36" s="125"/>
      <c r="AD36" s="125"/>
      <c r="AE36" s="125"/>
      <c r="AF36" s="126"/>
      <c r="AG36" s="6"/>
    </row>
    <row r="37" spans="1:33" ht="15.6" x14ac:dyDescent="0.3">
      <c r="A37" s="3"/>
      <c r="B37" s="140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5"/>
      <c r="Z37" s="5"/>
      <c r="AA37" s="136"/>
      <c r="AB37" s="125"/>
      <c r="AC37" s="125"/>
      <c r="AD37" s="125"/>
      <c r="AE37" s="125"/>
      <c r="AF37" s="126"/>
      <c r="AG37" s="6"/>
    </row>
    <row r="38" spans="1:33" ht="15.6" x14ac:dyDescent="0.3">
      <c r="A38" s="3"/>
      <c r="B38" s="136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6"/>
      <c r="Z38" s="5"/>
      <c r="AA38" s="136"/>
      <c r="AB38" s="125"/>
      <c r="AC38" s="125"/>
      <c r="AD38" s="125"/>
      <c r="AE38" s="125"/>
      <c r="AF38" s="126"/>
      <c r="AG38" s="6"/>
    </row>
    <row r="39" spans="1:33" ht="15.6" x14ac:dyDescent="0.3">
      <c r="A39" s="3"/>
      <c r="B39" s="136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6"/>
      <c r="Z39" s="5"/>
      <c r="AA39" s="136"/>
      <c r="AB39" s="125"/>
      <c r="AC39" s="125"/>
      <c r="AD39" s="125"/>
      <c r="AE39" s="125"/>
      <c r="AF39" s="126"/>
      <c r="AG39" s="6"/>
    </row>
    <row r="40" spans="1:33" ht="15.6" x14ac:dyDescent="0.3">
      <c r="A40" s="3"/>
      <c r="B40" s="136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6"/>
      <c r="Z40" s="5"/>
      <c r="AA40" s="136"/>
      <c r="AB40" s="125"/>
      <c r="AC40" s="125"/>
      <c r="AD40" s="125"/>
      <c r="AE40" s="125"/>
      <c r="AF40" s="126"/>
      <c r="AG40" s="6"/>
    </row>
    <row r="41" spans="1:33" ht="15.6" x14ac:dyDescent="0.3">
      <c r="A41" s="3"/>
      <c r="B41" s="136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6"/>
      <c r="Z41" s="5"/>
      <c r="AA41" s="136"/>
      <c r="AB41" s="125"/>
      <c r="AC41" s="125"/>
      <c r="AD41" s="125"/>
      <c r="AE41" s="125"/>
      <c r="AF41" s="126"/>
      <c r="AG41" s="6"/>
    </row>
    <row r="42" spans="1:33" ht="15.6" x14ac:dyDescent="0.3">
      <c r="A42" s="3"/>
      <c r="B42" s="136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6"/>
      <c r="Z42" s="5"/>
      <c r="AA42" s="136"/>
      <c r="AB42" s="125"/>
      <c r="AC42" s="125"/>
      <c r="AD42" s="125"/>
      <c r="AE42" s="125"/>
      <c r="AF42" s="126"/>
      <c r="AG42" s="6"/>
    </row>
    <row r="43" spans="1:33" ht="15.6" x14ac:dyDescent="0.3">
      <c r="A43" s="3"/>
      <c r="B43" s="137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9"/>
      <c r="Z43" s="5"/>
      <c r="AA43" s="136"/>
      <c r="AB43" s="125"/>
      <c r="AC43" s="125"/>
      <c r="AD43" s="125"/>
      <c r="AE43" s="125"/>
      <c r="AF43" s="126"/>
      <c r="AG43" s="6"/>
    </row>
    <row r="44" spans="1:33" ht="15.6" x14ac:dyDescent="0.3">
      <c r="A44" s="1"/>
      <c r="B44" s="2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 t="s">
        <v>13</v>
      </c>
      <c r="T44" s="15"/>
      <c r="U44" s="15"/>
      <c r="V44" s="15"/>
      <c r="W44" s="15"/>
      <c r="X44" s="15" t="s">
        <v>14</v>
      </c>
      <c r="Y44" s="26"/>
      <c r="Z44" s="3"/>
      <c r="AA44" s="136"/>
      <c r="AB44" s="125"/>
      <c r="AC44" s="125"/>
      <c r="AD44" s="125"/>
      <c r="AE44" s="125"/>
      <c r="AF44" s="126"/>
      <c r="AG44" s="6"/>
    </row>
    <row r="45" spans="1:33" ht="15.6" x14ac:dyDescent="0.3">
      <c r="A45" s="1"/>
      <c r="B45" s="27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9"/>
      <c r="Z45" s="3"/>
      <c r="AA45" s="136"/>
      <c r="AB45" s="125"/>
      <c r="AC45" s="125"/>
      <c r="AD45" s="125"/>
      <c r="AE45" s="125"/>
      <c r="AF45" s="126"/>
      <c r="AG45" s="6"/>
    </row>
    <row r="46" spans="1:33" ht="15.6" x14ac:dyDescent="0.3">
      <c r="A46" s="1"/>
      <c r="B46" s="30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2"/>
      <c r="Z46" s="3"/>
      <c r="AA46" s="136"/>
      <c r="AB46" s="125"/>
      <c r="AC46" s="125"/>
      <c r="AD46" s="125"/>
      <c r="AE46" s="125"/>
      <c r="AF46" s="126"/>
      <c r="AG46" s="6"/>
    </row>
    <row r="47" spans="1:33" ht="15.6" x14ac:dyDescent="0.3">
      <c r="A47" s="1"/>
      <c r="B47" s="21"/>
      <c r="C47" s="33"/>
      <c r="D47" s="34"/>
      <c r="E47" s="34"/>
      <c r="F47" s="34"/>
      <c r="G47" s="34"/>
      <c r="H47" s="34"/>
      <c r="I47" s="35"/>
      <c r="J47" s="35"/>
      <c r="K47" s="35"/>
      <c r="L47" s="35"/>
      <c r="M47" s="35"/>
      <c r="N47" s="35"/>
      <c r="O47" s="35"/>
      <c r="P47" s="35"/>
      <c r="Q47" s="36"/>
      <c r="R47" s="36"/>
      <c r="S47" s="36"/>
      <c r="T47" s="36"/>
      <c r="U47" s="36"/>
      <c r="V47" s="36"/>
      <c r="W47" s="36"/>
      <c r="X47" s="36"/>
      <c r="Y47" s="23"/>
      <c r="Z47" s="3"/>
      <c r="AA47" s="136"/>
      <c r="AB47" s="125"/>
      <c r="AC47" s="125"/>
      <c r="AD47" s="125"/>
      <c r="AE47" s="125"/>
      <c r="AF47" s="126"/>
      <c r="AG47" s="6"/>
    </row>
    <row r="48" spans="1:33" ht="15.6" x14ac:dyDescent="0.3">
      <c r="A48" s="1"/>
      <c r="B48" s="24"/>
      <c r="C48" s="37"/>
      <c r="D48" s="145" t="s">
        <v>15</v>
      </c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7"/>
      <c r="Y48" s="38"/>
      <c r="Z48" s="3"/>
      <c r="AA48" s="136"/>
      <c r="AB48" s="125"/>
      <c r="AC48" s="125"/>
      <c r="AD48" s="125"/>
      <c r="AE48" s="125"/>
      <c r="AF48" s="126"/>
      <c r="AG48" s="6"/>
    </row>
    <row r="49" spans="1:33" ht="11.25" customHeight="1" x14ac:dyDescent="0.3">
      <c r="A49" s="3"/>
      <c r="B49" s="15"/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5"/>
      <c r="AA49" s="136"/>
      <c r="AB49" s="125"/>
      <c r="AC49" s="125"/>
      <c r="AD49" s="125"/>
      <c r="AE49" s="125"/>
      <c r="AF49" s="126"/>
      <c r="AG49" s="6"/>
    </row>
    <row r="50" spans="1:33" ht="11.25" customHeight="1" x14ac:dyDescent="0.3">
      <c r="A50" s="1"/>
      <c r="B50" s="24"/>
      <c r="C50" s="39"/>
      <c r="D50" s="146" t="str">
        <f>VLOOKUP(D19,E110:F114,2,0)</f>
        <v>Wybrałeś taśmę CLASSIC LINE Dostępne szerokości taśmy to 190 mm (opakowanie 26mb), 95 mm (opakowanie 52mb), 47,5 mm (opakowanie 50mb)</v>
      </c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41"/>
      <c r="Z50" s="5"/>
      <c r="AA50" s="136"/>
      <c r="AB50" s="125"/>
      <c r="AC50" s="125"/>
      <c r="AD50" s="125"/>
      <c r="AE50" s="125"/>
      <c r="AF50" s="126"/>
      <c r="AG50" s="6"/>
    </row>
    <row r="51" spans="1:33" ht="15.6" x14ac:dyDescent="0.3">
      <c r="A51" s="1"/>
      <c r="B51" s="24"/>
      <c r="C51" s="25"/>
      <c r="D51" s="136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41"/>
      <c r="Z51" s="5"/>
      <c r="AA51" s="136"/>
      <c r="AB51" s="125"/>
      <c r="AC51" s="125"/>
      <c r="AD51" s="125"/>
      <c r="AE51" s="125"/>
      <c r="AF51" s="126"/>
      <c r="AG51" s="6"/>
    </row>
    <row r="52" spans="1:33" ht="15.6" x14ac:dyDescent="0.3">
      <c r="A52" s="1"/>
      <c r="B52" s="24"/>
      <c r="C52" s="39"/>
      <c r="D52" s="137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5"/>
      <c r="Z52" s="5"/>
      <c r="AA52" s="136"/>
      <c r="AB52" s="125"/>
      <c r="AC52" s="125"/>
      <c r="AD52" s="125"/>
      <c r="AE52" s="125"/>
      <c r="AF52" s="126"/>
      <c r="AG52" s="6"/>
    </row>
    <row r="53" spans="1:33" ht="15.6" x14ac:dyDescent="0.3">
      <c r="A53" s="1"/>
      <c r="B53" s="24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15"/>
      <c r="R53" s="15"/>
      <c r="S53" s="15"/>
      <c r="T53" s="15"/>
      <c r="U53" s="15"/>
      <c r="V53" s="15"/>
      <c r="W53" s="15"/>
      <c r="X53" s="15"/>
      <c r="Y53" s="15"/>
      <c r="Z53" s="5"/>
      <c r="AA53" s="136"/>
      <c r="AB53" s="125"/>
      <c r="AC53" s="125"/>
      <c r="AD53" s="125"/>
      <c r="AE53" s="125"/>
      <c r="AF53" s="126"/>
      <c r="AG53" s="6"/>
    </row>
    <row r="54" spans="1:33" ht="15.6" x14ac:dyDescent="0.3">
      <c r="A54" s="1"/>
      <c r="B54" s="24"/>
      <c r="C54" s="39"/>
      <c r="D54" s="139" t="s">
        <v>43</v>
      </c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3"/>
      <c r="U54" s="15"/>
      <c r="V54" s="15"/>
      <c r="W54" s="15"/>
      <c r="X54" s="15"/>
      <c r="Y54" s="26"/>
      <c r="Z54" s="3"/>
      <c r="AA54" s="136"/>
      <c r="AB54" s="125"/>
      <c r="AC54" s="125"/>
      <c r="AD54" s="125"/>
      <c r="AE54" s="125"/>
      <c r="AF54" s="126"/>
      <c r="AG54" s="6"/>
    </row>
    <row r="55" spans="1:33" ht="15.6" x14ac:dyDescent="0.3">
      <c r="A55" s="1"/>
      <c r="B55" s="24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15"/>
      <c r="R55" s="15"/>
      <c r="S55" s="15"/>
      <c r="T55" s="15"/>
      <c r="U55" s="15"/>
      <c r="V55" s="15"/>
      <c r="W55" s="15"/>
      <c r="X55" s="15"/>
      <c r="Y55" s="26"/>
      <c r="Z55" s="3"/>
      <c r="AA55" s="136"/>
      <c r="AB55" s="125"/>
      <c r="AC55" s="125"/>
      <c r="AD55" s="125"/>
      <c r="AE55" s="125"/>
      <c r="AF55" s="126"/>
      <c r="AG55" s="6"/>
    </row>
    <row r="56" spans="1:33" ht="15.6" x14ac:dyDescent="0.3">
      <c r="A56" s="1"/>
      <c r="B56" s="24"/>
      <c r="C56" s="39"/>
      <c r="D56" s="113" t="s">
        <v>17</v>
      </c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2"/>
      <c r="Y56" s="26"/>
      <c r="Z56" s="3"/>
      <c r="AA56" s="136"/>
      <c r="AB56" s="125"/>
      <c r="AC56" s="125"/>
      <c r="AD56" s="125"/>
      <c r="AE56" s="125"/>
      <c r="AF56" s="126"/>
      <c r="AG56" s="6"/>
    </row>
    <row r="57" spans="1:33" ht="15.6" x14ac:dyDescent="0.3">
      <c r="A57" s="1"/>
      <c r="B57" s="24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15"/>
      <c r="R57" s="15"/>
      <c r="S57" s="15"/>
      <c r="T57" s="15"/>
      <c r="U57" s="15"/>
      <c r="V57" s="15"/>
      <c r="W57" s="15"/>
      <c r="X57" s="15"/>
      <c r="Y57" s="26"/>
      <c r="Z57" s="3"/>
      <c r="AA57" s="136"/>
      <c r="AB57" s="125"/>
      <c r="AC57" s="125"/>
      <c r="AD57" s="125"/>
      <c r="AE57" s="125"/>
      <c r="AF57" s="126"/>
      <c r="AG57" s="6"/>
    </row>
    <row r="58" spans="1:33" ht="15.6" x14ac:dyDescent="0.3">
      <c r="A58" s="1"/>
      <c r="B58" s="24"/>
      <c r="C58" s="39"/>
      <c r="D58" s="139" t="s">
        <v>40</v>
      </c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3"/>
      <c r="U58" s="15"/>
      <c r="V58" s="15"/>
      <c r="W58" s="15"/>
      <c r="X58" s="15"/>
      <c r="Y58" s="26"/>
      <c r="Z58" s="3"/>
      <c r="AA58" s="136"/>
      <c r="AB58" s="125"/>
      <c r="AC58" s="125"/>
      <c r="AD58" s="125"/>
      <c r="AE58" s="125"/>
      <c r="AF58" s="126"/>
      <c r="AG58" s="6"/>
    </row>
    <row r="59" spans="1:33" ht="15.6" x14ac:dyDescent="0.3">
      <c r="A59" s="1"/>
      <c r="B59" s="24"/>
      <c r="C59" s="39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3"/>
      <c r="R59" s="43"/>
      <c r="S59" s="43"/>
      <c r="T59" s="43"/>
      <c r="U59" s="43"/>
      <c r="V59" s="43"/>
      <c r="W59" s="43"/>
      <c r="X59" s="43"/>
      <c r="Y59" s="26"/>
      <c r="Z59" s="3"/>
      <c r="AA59" s="136"/>
      <c r="AB59" s="125"/>
      <c r="AC59" s="125"/>
      <c r="AD59" s="125"/>
      <c r="AE59" s="125"/>
      <c r="AF59" s="126"/>
      <c r="AG59" s="6"/>
    </row>
    <row r="60" spans="1:33" ht="15.6" x14ac:dyDescent="0.3">
      <c r="A60" s="1"/>
      <c r="B60" s="24"/>
      <c r="C60" s="37"/>
      <c r="D60" s="147" t="s">
        <v>19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9"/>
      <c r="Y60" s="38"/>
      <c r="Z60" s="3"/>
      <c r="AA60" s="136"/>
      <c r="AB60" s="125"/>
      <c r="AC60" s="125"/>
      <c r="AD60" s="125"/>
      <c r="AE60" s="125"/>
      <c r="AF60" s="126"/>
      <c r="AG60" s="6"/>
    </row>
    <row r="61" spans="1:33" ht="15.6" x14ac:dyDescent="0.3">
      <c r="A61" s="1"/>
      <c r="B61" s="24"/>
      <c r="C61" s="39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5"/>
      <c r="R61" s="45"/>
      <c r="S61" s="45"/>
      <c r="T61" s="45"/>
      <c r="U61" s="45"/>
      <c r="V61" s="45"/>
      <c r="W61" s="45"/>
      <c r="X61" s="45"/>
      <c r="Y61" s="26"/>
      <c r="Z61" s="3"/>
      <c r="AA61" s="136"/>
      <c r="AB61" s="125"/>
      <c r="AC61" s="125"/>
      <c r="AD61" s="125"/>
      <c r="AE61" s="125"/>
      <c r="AF61" s="126"/>
      <c r="AG61" s="6"/>
    </row>
    <row r="62" spans="1:33" ht="15.6" x14ac:dyDescent="0.3">
      <c r="A62" s="1"/>
      <c r="B62" s="24"/>
      <c r="C62" s="39"/>
      <c r="D62" s="121">
        <v>12</v>
      </c>
      <c r="E62" s="122"/>
      <c r="F62" s="122"/>
      <c r="G62" s="123"/>
      <c r="H62" s="42"/>
      <c r="I62" s="42"/>
      <c r="J62" s="42"/>
      <c r="K62" s="42"/>
      <c r="L62" s="42"/>
      <c r="M62" s="42"/>
      <c r="N62" s="42"/>
      <c r="O62" s="42"/>
      <c r="P62" s="42"/>
      <c r="Q62" s="43"/>
      <c r="R62" s="43"/>
      <c r="S62" s="43"/>
      <c r="T62" s="43"/>
      <c r="U62" s="43"/>
      <c r="V62" s="43"/>
      <c r="W62" s="43"/>
      <c r="X62" s="43"/>
      <c r="Y62" s="26"/>
      <c r="Z62" s="3"/>
      <c r="AA62" s="136"/>
      <c r="AB62" s="125"/>
      <c r="AC62" s="125"/>
      <c r="AD62" s="125"/>
      <c r="AE62" s="125"/>
      <c r="AF62" s="126"/>
      <c r="AG62" s="6"/>
    </row>
    <row r="63" spans="1:33" ht="15.6" x14ac:dyDescent="0.3">
      <c r="A63" s="1"/>
      <c r="B63" s="24"/>
      <c r="C63" s="37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46"/>
      <c r="Q63" s="46"/>
      <c r="R63" s="46"/>
      <c r="S63" s="46"/>
      <c r="T63" s="46"/>
      <c r="U63" s="46"/>
      <c r="V63" s="46"/>
      <c r="W63" s="46"/>
      <c r="X63" s="46"/>
      <c r="Y63" s="38"/>
      <c r="Z63" s="3"/>
      <c r="AA63" s="136"/>
      <c r="AB63" s="125"/>
      <c r="AC63" s="125"/>
      <c r="AD63" s="125"/>
      <c r="AE63" s="125"/>
      <c r="AF63" s="126"/>
      <c r="AG63" s="6"/>
    </row>
    <row r="64" spans="1:33" ht="15.6" x14ac:dyDescent="0.3">
      <c r="A64" s="1"/>
      <c r="B64" s="24"/>
      <c r="C64" s="37"/>
      <c r="D64" s="124" t="s">
        <v>20</v>
      </c>
      <c r="E64" s="125"/>
      <c r="F64" s="125"/>
      <c r="G64" s="125"/>
      <c r="H64" s="125"/>
      <c r="I64" s="125"/>
      <c r="J64" s="125"/>
      <c r="K64" s="125"/>
      <c r="L64" s="126"/>
      <c r="M64" s="25"/>
      <c r="N64" s="25"/>
      <c r="O64" s="47"/>
      <c r="P64" s="130" t="s">
        <v>21</v>
      </c>
      <c r="Q64" s="116"/>
      <c r="R64" s="116"/>
      <c r="S64" s="116"/>
      <c r="T64" s="116"/>
      <c r="U64" s="116"/>
      <c r="V64" s="116"/>
      <c r="W64" s="116"/>
      <c r="X64" s="117"/>
      <c r="Y64" s="38"/>
      <c r="Z64" s="3"/>
      <c r="AA64" s="136"/>
      <c r="AB64" s="125"/>
      <c r="AC64" s="125"/>
      <c r="AD64" s="125"/>
      <c r="AE64" s="125"/>
      <c r="AF64" s="126"/>
      <c r="AG64" s="6"/>
    </row>
    <row r="65" spans="1:33" ht="15.6" x14ac:dyDescent="0.3">
      <c r="A65" s="1"/>
      <c r="B65" s="24"/>
      <c r="C65" s="39"/>
      <c r="D65" s="127"/>
      <c r="E65" s="128"/>
      <c r="F65" s="128"/>
      <c r="G65" s="128"/>
      <c r="H65" s="128"/>
      <c r="I65" s="128"/>
      <c r="J65" s="128"/>
      <c r="K65" s="128"/>
      <c r="L65" s="129"/>
      <c r="M65" s="44"/>
      <c r="N65" s="44"/>
      <c r="O65" s="48"/>
      <c r="P65" s="118"/>
      <c r="Q65" s="119"/>
      <c r="R65" s="119"/>
      <c r="S65" s="119"/>
      <c r="T65" s="119"/>
      <c r="U65" s="119"/>
      <c r="V65" s="119"/>
      <c r="W65" s="119"/>
      <c r="X65" s="120"/>
      <c r="Y65" s="38"/>
      <c r="Z65" s="3"/>
      <c r="AA65" s="136"/>
      <c r="AB65" s="125"/>
      <c r="AC65" s="125"/>
      <c r="AD65" s="125"/>
      <c r="AE65" s="125"/>
      <c r="AF65" s="126"/>
      <c r="AG65" s="6"/>
    </row>
    <row r="66" spans="1:33" ht="15.6" x14ac:dyDescent="0.3">
      <c r="A66" s="1"/>
      <c r="B66" s="24"/>
      <c r="C66" s="39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5"/>
      <c r="R66" s="45"/>
      <c r="S66" s="45"/>
      <c r="T66" s="45"/>
      <c r="U66" s="45"/>
      <c r="V66" s="45"/>
      <c r="W66" s="45"/>
      <c r="X66" s="45"/>
      <c r="Y66" s="26"/>
      <c r="Z66" s="3"/>
      <c r="AA66" s="136"/>
      <c r="AB66" s="125"/>
      <c r="AC66" s="125"/>
      <c r="AD66" s="125"/>
      <c r="AE66" s="125"/>
      <c r="AF66" s="126"/>
      <c r="AG66" s="6"/>
    </row>
    <row r="67" spans="1:33" ht="15.6" x14ac:dyDescent="0.3">
      <c r="A67" s="1"/>
      <c r="B67" s="24"/>
      <c r="C67" s="39"/>
      <c r="D67" s="131">
        <v>3.8</v>
      </c>
      <c r="E67" s="132"/>
      <c r="F67" s="132"/>
      <c r="G67" s="133"/>
      <c r="H67" s="39"/>
      <c r="I67" s="39"/>
      <c r="J67" s="39"/>
      <c r="K67" s="39"/>
      <c r="L67" s="39"/>
      <c r="M67" s="49"/>
      <c r="N67" s="49"/>
      <c r="O67" s="49"/>
      <c r="P67" s="49"/>
      <c r="Q67" s="131">
        <v>2</v>
      </c>
      <c r="R67" s="132"/>
      <c r="S67" s="132"/>
      <c r="T67" s="133"/>
      <c r="U67" s="15"/>
      <c r="V67" s="15"/>
      <c r="W67" s="15"/>
      <c r="X67" s="15"/>
      <c r="Y67" s="26"/>
      <c r="Z67" s="3"/>
      <c r="AA67" s="136"/>
      <c r="AB67" s="125"/>
      <c r="AC67" s="125"/>
      <c r="AD67" s="125"/>
      <c r="AE67" s="125"/>
      <c r="AF67" s="126"/>
      <c r="AG67" s="6"/>
    </row>
    <row r="68" spans="1:33" ht="15.6" x14ac:dyDescent="0.3">
      <c r="A68" s="1"/>
      <c r="B68" s="2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28"/>
      <c r="R68" s="28"/>
      <c r="S68" s="28"/>
      <c r="T68" s="28"/>
      <c r="U68" s="28"/>
      <c r="V68" s="28"/>
      <c r="W68" s="28"/>
      <c r="X68" s="28"/>
      <c r="Y68" s="29"/>
      <c r="Z68" s="3"/>
      <c r="AA68" s="136"/>
      <c r="AB68" s="125"/>
      <c r="AC68" s="125"/>
      <c r="AD68" s="125"/>
      <c r="AE68" s="125"/>
      <c r="AF68" s="126"/>
      <c r="AG68" s="6"/>
    </row>
    <row r="69" spans="1:33" ht="15.6" x14ac:dyDescent="0.3">
      <c r="A69" s="1"/>
      <c r="B69" s="51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31"/>
      <c r="R69" s="31"/>
      <c r="S69" s="31"/>
      <c r="T69" s="31"/>
      <c r="U69" s="31"/>
      <c r="V69" s="31"/>
      <c r="W69" s="31"/>
      <c r="X69" s="31"/>
      <c r="Y69" s="53"/>
      <c r="Z69" s="3"/>
      <c r="AA69" s="136"/>
      <c r="AB69" s="125"/>
      <c r="AC69" s="125"/>
      <c r="AD69" s="125"/>
      <c r="AE69" s="125"/>
      <c r="AF69" s="126"/>
      <c r="AG69" s="6"/>
    </row>
    <row r="70" spans="1:33" ht="15.6" x14ac:dyDescent="0.3">
      <c r="A70" s="1"/>
      <c r="B70" s="38"/>
      <c r="C70" s="115" t="s">
        <v>22</v>
      </c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7"/>
      <c r="Y70" s="38"/>
      <c r="Z70" s="3"/>
      <c r="AA70" s="136"/>
      <c r="AB70" s="125"/>
      <c r="AC70" s="125"/>
      <c r="AD70" s="125"/>
      <c r="AE70" s="125"/>
      <c r="AF70" s="126"/>
      <c r="AG70" s="6"/>
    </row>
    <row r="71" spans="1:33" ht="15.6" x14ac:dyDescent="0.3">
      <c r="A71" s="1"/>
      <c r="B71" s="54"/>
      <c r="C71" s="118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20"/>
      <c r="Y71" s="54"/>
      <c r="Z71" s="3"/>
      <c r="AA71" s="136"/>
      <c r="AB71" s="125"/>
      <c r="AC71" s="125"/>
      <c r="AD71" s="125"/>
      <c r="AE71" s="125"/>
      <c r="AF71" s="126"/>
      <c r="AG71" s="6"/>
    </row>
    <row r="72" spans="1:33" ht="15.6" x14ac:dyDescent="0.3">
      <c r="A72" s="1"/>
      <c r="B72" s="2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5"/>
      <c r="N72" s="45"/>
      <c r="O72" s="45"/>
      <c r="P72" s="45"/>
      <c r="Q72" s="44"/>
      <c r="R72" s="44"/>
      <c r="S72" s="44"/>
      <c r="T72" s="44"/>
      <c r="U72" s="45"/>
      <c r="V72" s="45"/>
      <c r="W72" s="45"/>
      <c r="X72" s="45"/>
      <c r="Y72" s="26"/>
      <c r="Z72" s="3"/>
      <c r="AA72" s="136"/>
      <c r="AB72" s="125"/>
      <c r="AC72" s="125"/>
      <c r="AD72" s="125"/>
      <c r="AE72" s="125"/>
      <c r="AF72" s="126"/>
      <c r="AG72" s="6"/>
    </row>
    <row r="73" spans="1:33" ht="15.6" x14ac:dyDescent="0.3">
      <c r="A73" s="1"/>
      <c r="B73" s="24"/>
      <c r="C73" s="55" t="s">
        <v>23</v>
      </c>
      <c r="D73" s="55"/>
      <c r="E73" s="55"/>
      <c r="F73" s="55"/>
      <c r="G73" s="55"/>
      <c r="H73" s="55"/>
      <c r="I73" s="55"/>
      <c r="J73" s="55"/>
      <c r="K73" s="55"/>
      <c r="L73" s="55"/>
      <c r="M73" s="15"/>
      <c r="N73" s="15"/>
      <c r="O73" s="15"/>
      <c r="P73" s="113" t="s">
        <v>24</v>
      </c>
      <c r="Q73" s="111"/>
      <c r="R73" s="111"/>
      <c r="S73" s="111"/>
      <c r="T73" s="111"/>
      <c r="U73" s="111"/>
      <c r="V73" s="111"/>
      <c r="W73" s="111"/>
      <c r="X73" s="112"/>
      <c r="Y73" s="26"/>
      <c r="Z73" s="3"/>
      <c r="AA73" s="136"/>
      <c r="AB73" s="125"/>
      <c r="AC73" s="125"/>
      <c r="AD73" s="125"/>
      <c r="AE73" s="125"/>
      <c r="AF73" s="126"/>
      <c r="AG73" s="6"/>
    </row>
    <row r="74" spans="1:33" ht="15.6" x14ac:dyDescent="0.3">
      <c r="A74" s="1"/>
      <c r="B74" s="24"/>
      <c r="C74" s="39"/>
      <c r="D74" s="39"/>
      <c r="E74" s="56"/>
      <c r="F74" s="39"/>
      <c r="G74" s="39"/>
      <c r="H74" s="39"/>
      <c r="I74" s="39"/>
      <c r="J74" s="39"/>
      <c r="K74" s="39"/>
      <c r="L74" s="39"/>
      <c r="M74" s="15"/>
      <c r="N74" s="15"/>
      <c r="O74" s="15"/>
      <c r="P74" s="15"/>
      <c r="Q74" s="39"/>
      <c r="R74" s="39"/>
      <c r="S74" s="39"/>
      <c r="T74" s="39"/>
      <c r="U74" s="15"/>
      <c r="V74" s="15"/>
      <c r="W74" s="15"/>
      <c r="X74" s="15"/>
      <c r="Y74" s="26"/>
      <c r="Z74" s="3"/>
      <c r="AA74" s="136"/>
      <c r="AB74" s="125"/>
      <c r="AC74" s="125"/>
      <c r="AD74" s="125"/>
      <c r="AE74" s="125"/>
      <c r="AF74" s="126"/>
      <c r="AG74" s="6"/>
    </row>
    <row r="75" spans="1:33" ht="15.6" x14ac:dyDescent="0.3">
      <c r="A75" s="1"/>
      <c r="B75" s="24"/>
      <c r="C75" s="157">
        <f>S123*D62*O115</f>
        <v>873.60000000000014</v>
      </c>
      <c r="D75" s="111"/>
      <c r="E75" s="111"/>
      <c r="F75" s="112"/>
      <c r="G75" s="15"/>
      <c r="H75" s="39"/>
      <c r="I75" s="39"/>
      <c r="J75" s="39"/>
      <c r="K75" s="39"/>
      <c r="L75" s="39"/>
      <c r="M75" s="15"/>
      <c r="N75" s="15"/>
      <c r="O75" s="15"/>
      <c r="P75" s="157">
        <f>D62*O115*2</f>
        <v>168</v>
      </c>
      <c r="Q75" s="111"/>
      <c r="R75" s="111"/>
      <c r="S75" s="112"/>
      <c r="U75" s="15"/>
      <c r="V75" s="15"/>
      <c r="W75" s="15"/>
      <c r="X75" s="15"/>
      <c r="Y75" s="26"/>
      <c r="Z75" s="3"/>
      <c r="AA75" s="136"/>
      <c r="AB75" s="125"/>
      <c r="AC75" s="125"/>
      <c r="AD75" s="125"/>
      <c r="AE75" s="125"/>
      <c r="AF75" s="126"/>
      <c r="AG75" s="6"/>
    </row>
    <row r="76" spans="1:33" ht="15.6" x14ac:dyDescent="0.3">
      <c r="A76" s="1"/>
      <c r="B76" s="24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15"/>
      <c r="N76" s="15"/>
      <c r="O76" s="15"/>
      <c r="P76" s="15"/>
      <c r="Q76" s="39"/>
      <c r="R76" s="39"/>
      <c r="S76" s="39"/>
      <c r="T76" s="39"/>
      <c r="U76" s="15"/>
      <c r="V76" s="15"/>
      <c r="W76" s="15"/>
      <c r="X76" s="15"/>
      <c r="Y76" s="26"/>
      <c r="Z76" s="3"/>
      <c r="AA76" s="136"/>
      <c r="AB76" s="125"/>
      <c r="AC76" s="125"/>
      <c r="AD76" s="125"/>
      <c r="AE76" s="125"/>
      <c r="AF76" s="126"/>
      <c r="AG76" s="6"/>
    </row>
    <row r="77" spans="1:33" ht="15.6" x14ac:dyDescent="0.3">
      <c r="A77" s="1"/>
      <c r="B77" s="24"/>
      <c r="C77" s="158" t="s">
        <v>25</v>
      </c>
      <c r="D77" s="138"/>
      <c r="E77" s="138"/>
      <c r="F77" s="138"/>
      <c r="G77" s="138"/>
      <c r="H77" s="138"/>
      <c r="I77" s="138"/>
      <c r="J77" s="138"/>
      <c r="K77" s="138"/>
      <c r="L77" s="135"/>
      <c r="M77" s="15"/>
      <c r="N77" s="15"/>
      <c r="O77" s="15"/>
      <c r="P77" s="159" t="s">
        <v>26</v>
      </c>
      <c r="Q77" s="138"/>
      <c r="R77" s="138"/>
      <c r="S77" s="138"/>
      <c r="T77" s="138"/>
      <c r="U77" s="138"/>
      <c r="V77" s="138"/>
      <c r="W77" s="138"/>
      <c r="X77" s="135"/>
      <c r="Y77" s="26"/>
      <c r="Z77" s="3"/>
      <c r="AA77" s="136"/>
      <c r="AB77" s="125"/>
      <c r="AC77" s="125"/>
      <c r="AD77" s="125"/>
      <c r="AE77" s="125"/>
      <c r="AF77" s="126"/>
      <c r="AG77" s="6"/>
    </row>
    <row r="78" spans="1:33" ht="15.6" x14ac:dyDescent="0.3">
      <c r="A78" s="1"/>
      <c r="B78" s="24"/>
      <c r="C78" s="137"/>
      <c r="D78" s="128"/>
      <c r="E78" s="128"/>
      <c r="F78" s="128"/>
      <c r="G78" s="128"/>
      <c r="H78" s="128"/>
      <c r="I78" s="128"/>
      <c r="J78" s="128"/>
      <c r="K78" s="128"/>
      <c r="L78" s="129"/>
      <c r="M78" s="15"/>
      <c r="N78" s="15"/>
      <c r="O78" s="15"/>
      <c r="P78" s="137"/>
      <c r="Q78" s="128"/>
      <c r="R78" s="128"/>
      <c r="S78" s="128"/>
      <c r="T78" s="128"/>
      <c r="U78" s="128"/>
      <c r="V78" s="128"/>
      <c r="W78" s="128"/>
      <c r="X78" s="129"/>
      <c r="Y78" s="26"/>
      <c r="Z78" s="3"/>
      <c r="AA78" s="136"/>
      <c r="AB78" s="125"/>
      <c r="AC78" s="125"/>
      <c r="AD78" s="125"/>
      <c r="AE78" s="125"/>
      <c r="AF78" s="126"/>
      <c r="AG78" s="6"/>
    </row>
    <row r="79" spans="1:33" ht="15.6" x14ac:dyDescent="0.3">
      <c r="A79" s="1"/>
      <c r="B79" s="24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15"/>
      <c r="N79" s="15"/>
      <c r="O79" s="15"/>
      <c r="P79" s="15"/>
      <c r="Q79" s="39"/>
      <c r="R79" s="39"/>
      <c r="S79" s="39"/>
      <c r="T79" s="39"/>
      <c r="U79" s="15"/>
      <c r="V79" s="15"/>
      <c r="W79" s="15"/>
      <c r="X79" s="15"/>
      <c r="Y79" s="26"/>
      <c r="Z79" s="3"/>
      <c r="AA79" s="136"/>
      <c r="AB79" s="125"/>
      <c r="AC79" s="125"/>
      <c r="AD79" s="125"/>
      <c r="AE79" s="125"/>
      <c r="AF79" s="126"/>
      <c r="AG79" s="6"/>
    </row>
    <row r="80" spans="1:33" ht="15.6" x14ac:dyDescent="0.3">
      <c r="A80" s="1"/>
      <c r="B80" s="24"/>
      <c r="C80" s="157">
        <f>CEILING(C75/R122,1)</f>
        <v>18</v>
      </c>
      <c r="D80" s="111"/>
      <c r="E80" s="111"/>
      <c r="F80" s="112"/>
      <c r="G80" s="15"/>
      <c r="H80" s="39"/>
      <c r="I80" s="39"/>
      <c r="J80" s="39"/>
      <c r="K80" s="39"/>
      <c r="L80" s="39"/>
      <c r="M80" s="15"/>
      <c r="N80" s="15"/>
      <c r="O80" s="15"/>
      <c r="P80" s="157">
        <f>CEILING(P75/10,1)</f>
        <v>17</v>
      </c>
      <c r="Q80" s="111"/>
      <c r="R80" s="111"/>
      <c r="S80" s="112"/>
      <c r="U80" s="15"/>
      <c r="V80" s="15"/>
      <c r="W80" s="15"/>
      <c r="X80" s="15"/>
      <c r="Y80" s="26"/>
      <c r="Z80" s="3"/>
      <c r="AA80" s="136"/>
      <c r="AB80" s="125"/>
      <c r="AC80" s="125"/>
      <c r="AD80" s="125"/>
      <c r="AE80" s="125"/>
      <c r="AF80" s="126"/>
      <c r="AG80" s="6"/>
    </row>
    <row r="81" spans="1:33" ht="15.6" x14ac:dyDescent="0.3">
      <c r="A81" s="1"/>
      <c r="B81" s="24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15"/>
      <c r="N81" s="15"/>
      <c r="O81" s="15"/>
      <c r="P81" s="15"/>
      <c r="Q81" s="39"/>
      <c r="R81" s="39"/>
      <c r="S81" s="39"/>
      <c r="T81" s="39"/>
      <c r="U81" s="15"/>
      <c r="V81" s="15"/>
      <c r="W81" s="15"/>
      <c r="X81" s="15"/>
      <c r="Y81" s="26"/>
      <c r="Z81" s="3"/>
      <c r="AA81" s="136"/>
      <c r="AB81" s="125"/>
      <c r="AC81" s="125"/>
      <c r="AD81" s="125"/>
      <c r="AE81" s="125"/>
      <c r="AF81" s="126"/>
      <c r="AG81" s="6"/>
    </row>
    <row r="82" spans="1:33" ht="15.6" x14ac:dyDescent="0.3">
      <c r="A82" s="1"/>
      <c r="B82" s="24"/>
      <c r="C82" s="113" t="s">
        <v>27</v>
      </c>
      <c r="D82" s="111"/>
      <c r="E82" s="111"/>
      <c r="F82" s="111"/>
      <c r="G82" s="111"/>
      <c r="H82" s="111"/>
      <c r="I82" s="111"/>
      <c r="J82" s="111"/>
      <c r="K82" s="111"/>
      <c r="L82" s="112"/>
      <c r="M82" s="15"/>
      <c r="N82" s="15"/>
      <c r="O82" s="15"/>
      <c r="P82" s="113" t="s">
        <v>28</v>
      </c>
      <c r="Q82" s="111"/>
      <c r="R82" s="111"/>
      <c r="S82" s="111"/>
      <c r="T82" s="111"/>
      <c r="U82" s="111"/>
      <c r="V82" s="111"/>
      <c r="W82" s="111"/>
      <c r="X82" s="112"/>
      <c r="Y82" s="26"/>
      <c r="Z82" s="3"/>
      <c r="AA82" s="136"/>
      <c r="AB82" s="125"/>
      <c r="AC82" s="125"/>
      <c r="AD82" s="125"/>
      <c r="AE82" s="125"/>
      <c r="AF82" s="126"/>
      <c r="AG82" s="6"/>
    </row>
    <row r="83" spans="1:33" ht="15.6" x14ac:dyDescent="0.3">
      <c r="A83" s="1"/>
      <c r="B83" s="24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15"/>
      <c r="N83" s="15"/>
      <c r="O83" s="15"/>
      <c r="P83" s="15"/>
      <c r="Q83" s="39"/>
      <c r="R83" s="39"/>
      <c r="S83" s="39"/>
      <c r="T83" s="39"/>
      <c r="U83" s="15"/>
      <c r="V83" s="15"/>
      <c r="W83" s="15"/>
      <c r="X83" s="15"/>
      <c r="Y83" s="26"/>
      <c r="Z83" s="3"/>
      <c r="AA83" s="136"/>
      <c r="AB83" s="125"/>
      <c r="AC83" s="125"/>
      <c r="AD83" s="125"/>
      <c r="AE83" s="125"/>
      <c r="AF83" s="126"/>
      <c r="AG83" s="6"/>
    </row>
    <row r="84" spans="1:33" ht="15.6" x14ac:dyDescent="0.3">
      <c r="A84" s="1"/>
      <c r="B84" s="24"/>
      <c r="C84" s="110">
        <f>R122*D67</f>
        <v>190</v>
      </c>
      <c r="D84" s="111"/>
      <c r="E84" s="111"/>
      <c r="F84" s="112"/>
      <c r="G84" s="15"/>
      <c r="H84" s="39"/>
      <c r="I84" s="39"/>
      <c r="J84" s="39"/>
      <c r="K84" s="39"/>
      <c r="L84" s="39"/>
      <c r="M84" s="15"/>
      <c r="N84" s="15"/>
      <c r="O84" s="15"/>
      <c r="P84" s="110">
        <f>Q67*10</f>
        <v>20</v>
      </c>
      <c r="Q84" s="111"/>
      <c r="R84" s="111"/>
      <c r="S84" s="112"/>
      <c r="U84" s="15"/>
      <c r="V84" s="15"/>
      <c r="W84" s="15"/>
      <c r="X84" s="15"/>
      <c r="Y84" s="26"/>
      <c r="Z84" s="3"/>
      <c r="AA84" s="136"/>
      <c r="AB84" s="125"/>
      <c r="AC84" s="125"/>
      <c r="AD84" s="125"/>
      <c r="AE84" s="125"/>
      <c r="AF84" s="126"/>
      <c r="AG84" s="6"/>
    </row>
    <row r="85" spans="1:33" ht="15.6" x14ac:dyDescent="0.3">
      <c r="A85" s="1"/>
      <c r="B85" s="24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15"/>
      <c r="N85" s="15"/>
      <c r="O85" s="15"/>
      <c r="P85" s="15"/>
      <c r="Q85" s="39"/>
      <c r="R85" s="39"/>
      <c r="S85" s="39"/>
      <c r="T85" s="39"/>
      <c r="U85" s="15"/>
      <c r="V85" s="15"/>
      <c r="W85" s="15"/>
      <c r="X85" s="15"/>
      <c r="Y85" s="26"/>
      <c r="Z85" s="3"/>
      <c r="AA85" s="136"/>
      <c r="AB85" s="125"/>
      <c r="AC85" s="125"/>
      <c r="AD85" s="125"/>
      <c r="AE85" s="125"/>
      <c r="AF85" s="126"/>
      <c r="AG85" s="6"/>
    </row>
    <row r="86" spans="1:33" ht="15.6" x14ac:dyDescent="0.3">
      <c r="A86" s="1"/>
      <c r="B86" s="24"/>
      <c r="C86" s="113" t="s">
        <v>29</v>
      </c>
      <c r="D86" s="111"/>
      <c r="E86" s="111"/>
      <c r="F86" s="111"/>
      <c r="G86" s="111"/>
      <c r="H86" s="111"/>
      <c r="I86" s="111"/>
      <c r="J86" s="111"/>
      <c r="K86" s="111"/>
      <c r="L86" s="112"/>
      <c r="M86" s="15"/>
      <c r="N86" s="15"/>
      <c r="O86" s="15"/>
      <c r="P86" s="113" t="s">
        <v>30</v>
      </c>
      <c r="Q86" s="111"/>
      <c r="R86" s="111"/>
      <c r="S86" s="111"/>
      <c r="T86" s="111"/>
      <c r="U86" s="111"/>
      <c r="V86" s="111"/>
      <c r="W86" s="111"/>
      <c r="X86" s="112"/>
      <c r="Y86" s="26"/>
      <c r="Z86" s="3"/>
      <c r="AA86" s="136"/>
      <c r="AB86" s="125"/>
      <c r="AC86" s="125"/>
      <c r="AD86" s="125"/>
      <c r="AE86" s="125"/>
      <c r="AF86" s="126"/>
      <c r="AG86" s="6"/>
    </row>
    <row r="87" spans="1:33" ht="15.6" x14ac:dyDescent="0.3">
      <c r="A87" s="1"/>
      <c r="B87" s="24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15"/>
      <c r="N87" s="15"/>
      <c r="O87" s="15"/>
      <c r="P87" s="15"/>
      <c r="Q87" s="39"/>
      <c r="R87" s="39"/>
      <c r="S87" s="39"/>
      <c r="T87" s="39"/>
      <c r="U87" s="15"/>
      <c r="V87" s="15"/>
      <c r="W87" s="15"/>
      <c r="X87" s="15"/>
      <c r="Y87" s="26"/>
      <c r="Z87" s="3"/>
      <c r="AA87" s="136"/>
      <c r="AB87" s="125"/>
      <c r="AC87" s="125"/>
      <c r="AD87" s="125"/>
      <c r="AE87" s="125"/>
      <c r="AF87" s="126"/>
      <c r="AG87" s="6"/>
    </row>
    <row r="88" spans="1:33" ht="15.6" x14ac:dyDescent="0.3">
      <c r="A88" s="1"/>
      <c r="B88" s="24"/>
      <c r="C88" s="110">
        <f>C84*C80</f>
        <v>3420</v>
      </c>
      <c r="D88" s="111"/>
      <c r="E88" s="111"/>
      <c r="F88" s="112"/>
      <c r="G88" s="15"/>
      <c r="H88" s="39"/>
      <c r="I88" s="39"/>
      <c r="J88" s="39"/>
      <c r="K88" s="39"/>
      <c r="L88" s="39"/>
      <c r="M88" s="15"/>
      <c r="N88" s="15"/>
      <c r="O88" s="15"/>
      <c r="P88" s="110">
        <f>P84*P80</f>
        <v>340</v>
      </c>
      <c r="Q88" s="111"/>
      <c r="R88" s="111"/>
      <c r="S88" s="112"/>
      <c r="U88" s="15"/>
      <c r="V88" s="15"/>
      <c r="W88" s="15"/>
      <c r="X88" s="15"/>
      <c r="Y88" s="26"/>
      <c r="Z88" s="3"/>
      <c r="AA88" s="136"/>
      <c r="AB88" s="125"/>
      <c r="AC88" s="125"/>
      <c r="AD88" s="125"/>
      <c r="AE88" s="125"/>
      <c r="AF88" s="126"/>
      <c r="AG88" s="6"/>
    </row>
    <row r="89" spans="1:33" ht="15.6" x14ac:dyDescent="0.3">
      <c r="A89" s="1"/>
      <c r="B89" s="2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28"/>
      <c r="N89" s="28"/>
      <c r="O89" s="28"/>
      <c r="P89" s="28"/>
      <c r="Q89" s="50"/>
      <c r="R89" s="50"/>
      <c r="S89" s="50"/>
      <c r="T89" s="50"/>
      <c r="U89" s="28"/>
      <c r="V89" s="28"/>
      <c r="W89" s="28"/>
      <c r="X89" s="28"/>
      <c r="Y89" s="29"/>
      <c r="Z89" s="3"/>
      <c r="AA89" s="136"/>
      <c r="AB89" s="125"/>
      <c r="AC89" s="125"/>
      <c r="AD89" s="125"/>
      <c r="AE89" s="125"/>
      <c r="AF89" s="126"/>
      <c r="AG89" s="6"/>
    </row>
    <row r="90" spans="1:33" ht="15.6" x14ac:dyDescent="0.3">
      <c r="A90" s="1"/>
      <c r="B90" s="30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31"/>
      <c r="R90" s="31"/>
      <c r="S90" s="31"/>
      <c r="T90" s="31"/>
      <c r="U90" s="31"/>
      <c r="V90" s="31"/>
      <c r="W90" s="31"/>
      <c r="X90" s="31"/>
      <c r="Y90" s="32"/>
      <c r="Z90" s="3"/>
      <c r="AA90" s="136"/>
      <c r="AB90" s="125"/>
      <c r="AC90" s="125"/>
      <c r="AD90" s="125"/>
      <c r="AE90" s="125"/>
      <c r="AF90" s="126"/>
      <c r="AG90" s="6"/>
    </row>
    <row r="91" spans="1:33" ht="15.6" x14ac:dyDescent="0.3">
      <c r="A91" s="1"/>
      <c r="B91" s="21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22"/>
      <c r="R91" s="22"/>
      <c r="S91" s="22"/>
      <c r="T91" s="22"/>
      <c r="U91" s="22"/>
      <c r="V91" s="22"/>
      <c r="W91" s="22"/>
      <c r="X91" s="22"/>
      <c r="Y91" s="23"/>
      <c r="Z91" s="3"/>
      <c r="AA91" s="136"/>
      <c r="AB91" s="125"/>
      <c r="AC91" s="125"/>
      <c r="AD91" s="125"/>
      <c r="AE91" s="125"/>
      <c r="AF91" s="126"/>
      <c r="AG91" s="6"/>
    </row>
    <row r="92" spans="1:33" ht="15.6" x14ac:dyDescent="0.3">
      <c r="A92" s="1"/>
      <c r="B92" s="24"/>
      <c r="C92" s="57"/>
      <c r="D92" s="57"/>
      <c r="E92" s="57"/>
      <c r="F92" s="57"/>
      <c r="G92" s="57"/>
      <c r="H92" s="113" t="s">
        <v>31</v>
      </c>
      <c r="I92" s="111"/>
      <c r="J92" s="111"/>
      <c r="K92" s="111"/>
      <c r="L92" s="111"/>
      <c r="M92" s="111"/>
      <c r="N92" s="111"/>
      <c r="O92" s="111"/>
      <c r="P92" s="111"/>
      <c r="Q92" s="112"/>
      <c r="R92" s="15"/>
      <c r="S92" s="15"/>
      <c r="T92" s="15"/>
      <c r="U92" s="15"/>
      <c r="V92" s="15"/>
      <c r="W92" s="15"/>
      <c r="X92" s="15"/>
      <c r="Y92" s="26"/>
      <c r="Z92" s="3"/>
      <c r="AA92" s="136"/>
      <c r="AB92" s="125"/>
      <c r="AC92" s="125"/>
      <c r="AD92" s="125"/>
      <c r="AE92" s="125"/>
      <c r="AF92" s="126"/>
      <c r="AG92" s="6"/>
    </row>
    <row r="93" spans="1:33" ht="15.6" x14ac:dyDescent="0.3">
      <c r="A93" s="1"/>
      <c r="B93" s="24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15"/>
      <c r="R93" s="15"/>
      <c r="S93" s="15"/>
      <c r="T93" s="15"/>
      <c r="U93" s="15"/>
      <c r="V93" s="15"/>
      <c r="W93" s="15"/>
      <c r="X93" s="15"/>
      <c r="Y93" s="26"/>
      <c r="Z93" s="3"/>
      <c r="AA93" s="136"/>
      <c r="AB93" s="125"/>
      <c r="AC93" s="125"/>
      <c r="AD93" s="125"/>
      <c r="AE93" s="125"/>
      <c r="AF93" s="126"/>
      <c r="AG93" s="6"/>
    </row>
    <row r="94" spans="1:33" ht="15.6" x14ac:dyDescent="0.3">
      <c r="A94" s="1"/>
      <c r="B94" s="24"/>
      <c r="C94" s="57"/>
      <c r="D94" s="57"/>
      <c r="E94" s="57"/>
      <c r="F94" s="57"/>
      <c r="G94" s="57"/>
      <c r="H94" s="110">
        <f>C88+P88</f>
        <v>3760</v>
      </c>
      <c r="I94" s="111"/>
      <c r="J94" s="111"/>
      <c r="K94" s="111"/>
      <c r="L94" s="112"/>
      <c r="M94" s="57"/>
      <c r="N94" s="57"/>
      <c r="O94" s="57"/>
      <c r="P94" s="57"/>
      <c r="Q94" s="114">
        <f ca="1">TODAY()</f>
        <v>45770</v>
      </c>
      <c r="R94" s="111"/>
      <c r="S94" s="111"/>
      <c r="T94" s="112"/>
      <c r="U94" s="15"/>
      <c r="V94" s="15"/>
      <c r="W94" s="15"/>
      <c r="X94" s="15"/>
      <c r="Y94" s="26"/>
      <c r="Z94" s="3"/>
      <c r="AA94" s="136"/>
      <c r="AB94" s="125"/>
      <c r="AC94" s="125"/>
      <c r="AD94" s="125"/>
      <c r="AE94" s="125"/>
      <c r="AF94" s="126"/>
      <c r="AG94" s="6"/>
    </row>
    <row r="95" spans="1:33" ht="15.6" x14ac:dyDescent="0.3">
      <c r="A95" s="1"/>
      <c r="B95" s="27"/>
      <c r="C95" s="58"/>
      <c r="D95" s="58"/>
      <c r="E95" s="58"/>
      <c r="F95" s="58"/>
      <c r="G95" s="58"/>
      <c r="H95" s="59"/>
      <c r="I95" s="59"/>
      <c r="J95" s="59"/>
      <c r="K95" s="59"/>
      <c r="L95" s="59"/>
      <c r="M95" s="58"/>
      <c r="N95" s="58"/>
      <c r="O95" s="58"/>
      <c r="P95" s="58"/>
      <c r="Q95" s="28"/>
      <c r="R95" s="28"/>
      <c r="S95" s="28"/>
      <c r="T95" s="28"/>
      <c r="U95" s="28"/>
      <c r="V95" s="28"/>
      <c r="W95" s="28"/>
      <c r="X95" s="28"/>
      <c r="Y95" s="29"/>
      <c r="Z95" s="3"/>
      <c r="AA95" s="136"/>
      <c r="AB95" s="125"/>
      <c r="AC95" s="125"/>
      <c r="AD95" s="125"/>
      <c r="AE95" s="125"/>
      <c r="AF95" s="126"/>
      <c r="AG95" s="6"/>
    </row>
    <row r="96" spans="1:33" ht="15.6" x14ac:dyDescent="0.3">
      <c r="A96" s="1"/>
      <c r="B96" s="51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53"/>
      <c r="Z96" s="3"/>
      <c r="AA96" s="136"/>
      <c r="AB96" s="125"/>
      <c r="AC96" s="125"/>
      <c r="AD96" s="125"/>
      <c r="AE96" s="125"/>
      <c r="AF96" s="126"/>
      <c r="AG96" s="6"/>
    </row>
    <row r="97" spans="1:33" ht="15.6" x14ac:dyDescent="0.3">
      <c r="A97" s="1"/>
      <c r="B97" s="24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26"/>
      <c r="Z97" s="3"/>
      <c r="AA97" s="136"/>
      <c r="AB97" s="125"/>
      <c r="AC97" s="125"/>
      <c r="AD97" s="125"/>
      <c r="AE97" s="125"/>
      <c r="AF97" s="126"/>
      <c r="AG97" s="6"/>
    </row>
    <row r="98" spans="1:33" ht="19.5" customHeight="1" x14ac:dyDescent="0.3">
      <c r="A98" s="1"/>
      <c r="B98" s="24"/>
      <c r="C98" s="15" t="s">
        <v>32</v>
      </c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26"/>
      <c r="Z98" s="3"/>
      <c r="AA98" s="136"/>
      <c r="AB98" s="125"/>
      <c r="AC98" s="125"/>
      <c r="AD98" s="125"/>
      <c r="AE98" s="125"/>
      <c r="AF98" s="126"/>
      <c r="AG98" s="6"/>
    </row>
    <row r="99" spans="1:33" ht="15.75" customHeight="1" x14ac:dyDescent="0.3">
      <c r="A99" s="1"/>
      <c r="B99" s="24"/>
      <c r="C99" s="15" t="s">
        <v>33</v>
      </c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26"/>
      <c r="Z99" s="3"/>
      <c r="AA99" s="136"/>
      <c r="AB99" s="125"/>
      <c r="AC99" s="125"/>
      <c r="AD99" s="125"/>
      <c r="AE99" s="125"/>
      <c r="AF99" s="126"/>
      <c r="AG99" s="6"/>
    </row>
    <row r="100" spans="1:33" ht="15.6" x14ac:dyDescent="0.3">
      <c r="A100" s="1"/>
      <c r="B100" s="24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26"/>
      <c r="Z100" s="3"/>
      <c r="AA100" s="136"/>
      <c r="AB100" s="125"/>
      <c r="AC100" s="125"/>
      <c r="AD100" s="125"/>
      <c r="AE100" s="125"/>
      <c r="AF100" s="126"/>
      <c r="AG100" s="6"/>
    </row>
    <row r="101" spans="1:33" ht="15.6" x14ac:dyDescent="0.3">
      <c r="A101" s="1"/>
      <c r="B101" s="60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"/>
      <c r="Z101" s="3"/>
      <c r="AA101" s="137"/>
      <c r="AB101" s="128"/>
      <c r="AC101" s="128"/>
      <c r="AD101" s="128"/>
      <c r="AE101" s="128"/>
      <c r="AF101" s="129"/>
      <c r="AG101" s="6"/>
    </row>
    <row r="102" spans="1:33" ht="15.6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6"/>
      <c r="AB102" s="6"/>
      <c r="AC102" s="6"/>
      <c r="AD102" s="6"/>
      <c r="AE102" s="6"/>
      <c r="AF102" s="6"/>
      <c r="AG102" s="6"/>
    </row>
    <row r="103" spans="1:33" ht="15.6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6"/>
      <c r="AB103" s="6"/>
      <c r="AC103" s="6"/>
      <c r="AD103" s="6"/>
      <c r="AE103" s="6"/>
      <c r="AF103" s="6"/>
      <c r="AG103" s="6"/>
    </row>
    <row r="104" spans="1:33" ht="15.6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6"/>
      <c r="AB104" s="6"/>
      <c r="AC104" s="6"/>
      <c r="AD104" s="6"/>
      <c r="AE104" s="6"/>
      <c r="AF104" s="6"/>
      <c r="AG104" s="6"/>
    </row>
    <row r="105" spans="1:33" ht="15.6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6"/>
      <c r="AB105" s="6"/>
      <c r="AC105" s="6"/>
      <c r="AD105" s="6"/>
      <c r="AE105" s="6"/>
      <c r="AF105" s="6"/>
      <c r="AG105" s="6"/>
    </row>
    <row r="106" spans="1:33" ht="15.6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6"/>
      <c r="AB106" s="6"/>
      <c r="AC106" s="6"/>
      <c r="AD106" s="6"/>
      <c r="AE106" s="6"/>
      <c r="AF106" s="6"/>
      <c r="AG106" s="6"/>
    </row>
    <row r="107" spans="1:33" ht="15.6" x14ac:dyDescent="0.3">
      <c r="A107" s="1"/>
      <c r="B107" s="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1"/>
      <c r="AA107" s="6"/>
      <c r="AB107" s="6"/>
      <c r="AC107" s="6"/>
      <c r="AD107" s="6"/>
      <c r="AE107" s="6"/>
      <c r="AF107" s="6"/>
      <c r="AG107" s="6"/>
    </row>
    <row r="108" spans="1:33" ht="15.6" x14ac:dyDescent="0.3">
      <c r="A108" s="1"/>
      <c r="B108" s="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1"/>
      <c r="AA108" s="6"/>
      <c r="AB108" s="6"/>
      <c r="AC108" s="6"/>
      <c r="AD108" s="6"/>
      <c r="AE108" s="6"/>
      <c r="AF108" s="6"/>
      <c r="AG108" s="6"/>
    </row>
    <row r="109" spans="1:33" ht="15.6" hidden="1" x14ac:dyDescent="0.3">
      <c r="A109" s="1"/>
      <c r="B109" s="1"/>
      <c r="C109" s="61"/>
      <c r="D109" s="61"/>
      <c r="E109" s="61" t="s">
        <v>34</v>
      </c>
      <c r="F109" s="61" t="s">
        <v>35</v>
      </c>
      <c r="G109" s="61"/>
      <c r="H109" s="61"/>
      <c r="I109" s="61"/>
      <c r="J109" s="61"/>
      <c r="K109" s="61"/>
      <c r="L109" s="61"/>
      <c r="M109" s="61"/>
      <c r="N109" s="61" t="s">
        <v>36</v>
      </c>
      <c r="O109" s="61">
        <v>0</v>
      </c>
      <c r="P109" s="61"/>
      <c r="T109" s="61"/>
      <c r="U109" s="61"/>
      <c r="V109" s="61"/>
      <c r="W109" s="61"/>
      <c r="X109" s="61"/>
      <c r="Y109" s="61"/>
      <c r="Z109" s="1"/>
      <c r="AA109" s="6"/>
      <c r="AB109" s="6"/>
      <c r="AC109" s="6"/>
      <c r="AD109" s="6"/>
      <c r="AE109" s="6"/>
      <c r="AF109" s="6"/>
      <c r="AG109" s="6"/>
    </row>
    <row r="110" spans="1:33" ht="15.6" hidden="1" x14ac:dyDescent="0.3">
      <c r="A110" s="1"/>
      <c r="B110" s="1"/>
      <c r="C110" s="61"/>
      <c r="D110" s="61"/>
      <c r="E110" s="61" t="s">
        <v>4</v>
      </c>
      <c r="F110" s="61" t="s">
        <v>37</v>
      </c>
      <c r="G110" s="61" t="s">
        <v>16</v>
      </c>
      <c r="H110" s="61" t="s">
        <v>38</v>
      </c>
      <c r="I110" s="61" t="s">
        <v>38</v>
      </c>
      <c r="J110" s="61" t="s">
        <v>38</v>
      </c>
      <c r="K110" s="61"/>
      <c r="L110" s="61"/>
      <c r="M110" s="61"/>
      <c r="N110" s="62" t="s">
        <v>18</v>
      </c>
      <c r="O110" s="62">
        <v>6</v>
      </c>
      <c r="P110" s="61"/>
      <c r="T110" s="61"/>
      <c r="U110" s="61"/>
      <c r="V110" s="61"/>
      <c r="W110" s="61"/>
      <c r="X110" s="61"/>
      <c r="Y110" s="61"/>
      <c r="Z110" s="1"/>
      <c r="AA110" s="6"/>
      <c r="AB110" s="6"/>
      <c r="AC110" s="6"/>
      <c r="AD110" s="6"/>
      <c r="AE110" s="6"/>
      <c r="AF110" s="6"/>
      <c r="AG110" s="6"/>
    </row>
    <row r="111" spans="1:33" ht="15.6" hidden="1" x14ac:dyDescent="0.3">
      <c r="A111" s="1"/>
      <c r="B111" s="1"/>
      <c r="C111" s="63"/>
      <c r="D111" s="61"/>
      <c r="E111" s="61" t="s">
        <v>5</v>
      </c>
      <c r="F111" s="61" t="s">
        <v>39</v>
      </c>
      <c r="G111" s="61" t="s">
        <v>16</v>
      </c>
      <c r="H111" s="61" t="s">
        <v>38</v>
      </c>
      <c r="I111" s="61" t="s">
        <v>38</v>
      </c>
      <c r="J111" s="61" t="s">
        <v>38</v>
      </c>
      <c r="K111" s="61"/>
      <c r="L111" s="61"/>
      <c r="M111" s="61"/>
      <c r="N111" s="62" t="s">
        <v>40</v>
      </c>
      <c r="O111" s="62">
        <v>7</v>
      </c>
      <c r="P111" s="61"/>
      <c r="T111" s="61"/>
      <c r="U111" s="61"/>
      <c r="V111" s="61"/>
      <c r="W111" s="61"/>
      <c r="X111" s="61"/>
      <c r="Y111" s="61"/>
      <c r="Z111" s="1"/>
      <c r="AA111" s="6"/>
      <c r="AB111" s="6"/>
      <c r="AC111" s="6"/>
      <c r="AD111" s="6"/>
      <c r="AE111" s="6"/>
      <c r="AF111" s="6"/>
      <c r="AG111" s="6"/>
    </row>
    <row r="112" spans="1:33" ht="15.6" hidden="1" x14ac:dyDescent="0.3">
      <c r="A112" s="1"/>
      <c r="B112" s="1"/>
      <c r="C112" s="63"/>
      <c r="D112" s="61"/>
      <c r="E112" s="61" t="s">
        <v>6</v>
      </c>
      <c r="F112" s="61" t="s">
        <v>41</v>
      </c>
      <c r="G112" s="61" t="s">
        <v>16</v>
      </c>
      <c r="H112" s="61" t="s">
        <v>42</v>
      </c>
      <c r="I112" s="61" t="s">
        <v>43</v>
      </c>
      <c r="J112" s="61" t="s">
        <v>38</v>
      </c>
      <c r="K112" s="61"/>
      <c r="L112" s="61"/>
      <c r="M112" s="61"/>
      <c r="N112" s="62" t="s">
        <v>44</v>
      </c>
      <c r="O112" s="62">
        <v>8</v>
      </c>
      <c r="P112" s="61"/>
      <c r="T112" s="61"/>
      <c r="U112" s="61"/>
      <c r="V112" s="61"/>
      <c r="W112" s="61"/>
      <c r="X112" s="61"/>
      <c r="Y112" s="61"/>
      <c r="Z112" s="1"/>
      <c r="AA112" s="6"/>
      <c r="AB112" s="6"/>
      <c r="AC112" s="6"/>
      <c r="AD112" s="6"/>
      <c r="AE112" s="6"/>
      <c r="AF112" s="6"/>
      <c r="AG112" s="6"/>
    </row>
    <row r="113" spans="1:33" ht="15.6" hidden="1" x14ac:dyDescent="0.3">
      <c r="A113" s="1"/>
      <c r="B113" s="1"/>
      <c r="C113" s="63"/>
      <c r="D113" s="61"/>
      <c r="E113" s="61" t="s">
        <v>45</v>
      </c>
      <c r="F113" s="61" t="s">
        <v>46</v>
      </c>
      <c r="G113" s="61" t="s">
        <v>16</v>
      </c>
      <c r="H113" s="61" t="s">
        <v>38</v>
      </c>
      <c r="I113" s="61" t="s">
        <v>38</v>
      </c>
      <c r="J113" s="61" t="s">
        <v>47</v>
      </c>
      <c r="K113" s="61"/>
      <c r="L113" s="61"/>
      <c r="M113" s="61"/>
      <c r="N113" s="62" t="s">
        <v>48</v>
      </c>
      <c r="O113" s="62">
        <v>9</v>
      </c>
      <c r="P113" s="61"/>
      <c r="T113" s="61"/>
      <c r="U113" s="61"/>
      <c r="V113" s="61"/>
      <c r="W113" s="61"/>
      <c r="X113" s="61"/>
      <c r="Y113" s="61"/>
      <c r="Z113" s="1"/>
      <c r="AA113" s="6"/>
      <c r="AB113" s="6"/>
      <c r="AC113" s="6"/>
      <c r="AD113" s="6"/>
      <c r="AE113" s="6"/>
      <c r="AF113" s="6"/>
      <c r="AG113" s="6"/>
    </row>
    <row r="114" spans="1:33" ht="15.6" hidden="1" x14ac:dyDescent="0.3">
      <c r="A114" s="1"/>
      <c r="B114" s="1"/>
      <c r="C114" s="63"/>
      <c r="D114" s="61"/>
      <c r="E114" s="61" t="s">
        <v>49</v>
      </c>
      <c r="F114" s="61" t="s">
        <v>50</v>
      </c>
      <c r="G114" s="61" t="s">
        <v>16</v>
      </c>
      <c r="H114" s="61" t="s">
        <v>38</v>
      </c>
      <c r="I114" s="61" t="s">
        <v>38</v>
      </c>
      <c r="J114" s="61" t="s">
        <v>47</v>
      </c>
      <c r="K114" s="61"/>
      <c r="L114" s="61"/>
      <c r="M114" s="61"/>
      <c r="N114" s="62" t="s">
        <v>51</v>
      </c>
      <c r="O114" s="62">
        <v>10</v>
      </c>
      <c r="P114" s="61"/>
      <c r="T114" s="61"/>
      <c r="U114" s="61"/>
      <c r="V114" s="61"/>
      <c r="W114" s="61"/>
      <c r="X114" s="61"/>
      <c r="Y114" s="61"/>
      <c r="Z114" s="1"/>
      <c r="AA114" s="6"/>
      <c r="AB114" s="6"/>
      <c r="AC114" s="6"/>
      <c r="AD114" s="6"/>
      <c r="AE114" s="6"/>
      <c r="AF114" s="6"/>
      <c r="AG114" s="6"/>
    </row>
    <row r="115" spans="1:33" ht="15.6" hidden="1" x14ac:dyDescent="0.3">
      <c r="A115" s="1"/>
      <c r="B115" s="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2" t="s">
        <v>52</v>
      </c>
      <c r="O115" s="62">
        <f>VLOOKUP(D58,N109:O114,2,0)</f>
        <v>7</v>
      </c>
      <c r="P115" s="61"/>
      <c r="T115" s="61"/>
      <c r="U115" s="61"/>
      <c r="V115" s="61"/>
      <c r="W115" s="61"/>
      <c r="X115" s="61"/>
      <c r="Y115" s="61"/>
      <c r="Z115" s="1"/>
      <c r="AA115" s="6"/>
      <c r="AB115" s="6"/>
      <c r="AC115" s="6"/>
      <c r="AD115" s="6"/>
      <c r="AE115" s="6"/>
      <c r="AF115" s="6"/>
      <c r="AG115" s="6"/>
    </row>
    <row r="116" spans="1:33" ht="15.6" hidden="1" x14ac:dyDescent="0.3">
      <c r="A116" s="1"/>
      <c r="B116" s="1"/>
      <c r="C116" s="63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1"/>
      <c r="AA116" s="6"/>
      <c r="AB116" s="6"/>
      <c r="AC116" s="6"/>
      <c r="AD116" s="6"/>
      <c r="AE116" s="6"/>
      <c r="AF116" s="6"/>
      <c r="AG116" s="6"/>
    </row>
    <row r="117" spans="1:33" ht="15.6" hidden="1" x14ac:dyDescent="0.3">
      <c r="A117" s="1"/>
      <c r="B117" s="1"/>
      <c r="C117" s="61"/>
      <c r="D117" s="61"/>
      <c r="E117" s="61"/>
      <c r="F117" s="61"/>
      <c r="G117" s="61"/>
      <c r="H117" s="61"/>
      <c r="I117" s="61"/>
      <c r="J117" s="61"/>
      <c r="K117" s="61"/>
      <c r="L117" s="61" t="s">
        <v>53</v>
      </c>
      <c r="M117" s="61"/>
      <c r="N117" s="61"/>
      <c r="O117" s="61"/>
      <c r="P117" s="61"/>
      <c r="Q117" s="61"/>
      <c r="R117" s="61">
        <v>0</v>
      </c>
      <c r="S117" s="61">
        <v>0</v>
      </c>
      <c r="T117" s="61"/>
      <c r="U117" s="61"/>
      <c r="V117" s="61"/>
      <c r="W117" s="61"/>
      <c r="X117" s="61"/>
      <c r="Y117" s="61"/>
      <c r="Z117" s="1"/>
      <c r="AA117" s="6"/>
      <c r="AB117" s="6"/>
      <c r="AC117" s="6"/>
      <c r="AD117" s="6"/>
      <c r="AE117" s="6"/>
      <c r="AF117" s="6"/>
      <c r="AG117" s="6"/>
    </row>
    <row r="118" spans="1:33" ht="15.6" hidden="1" x14ac:dyDescent="0.3">
      <c r="A118" s="1"/>
      <c r="B118" s="1"/>
      <c r="C118" s="61"/>
      <c r="D118" s="61"/>
      <c r="E118" s="61"/>
      <c r="F118" s="61"/>
      <c r="G118" s="61"/>
      <c r="H118" s="61"/>
      <c r="I118" s="61"/>
      <c r="J118" s="61"/>
      <c r="K118" s="61"/>
      <c r="L118" s="61" t="str">
        <f>VLOOKUP(D19,E110:J114,3,0)</f>
        <v>190mm (26mb)</v>
      </c>
      <c r="M118" s="61"/>
      <c r="N118" s="61"/>
      <c r="O118" s="61"/>
      <c r="P118" s="61"/>
      <c r="Q118" s="64" t="s">
        <v>54</v>
      </c>
      <c r="R118" s="64">
        <v>26</v>
      </c>
      <c r="S118" s="64">
        <v>2.6</v>
      </c>
      <c r="T118" s="61"/>
      <c r="U118" s="61"/>
      <c r="V118" s="61"/>
      <c r="W118" s="61"/>
      <c r="X118" s="61"/>
      <c r="Y118" s="61"/>
      <c r="Z118" s="1"/>
      <c r="AA118" s="6"/>
      <c r="AB118" s="6"/>
      <c r="AC118" s="6"/>
      <c r="AD118" s="6"/>
      <c r="AE118" s="6"/>
      <c r="AF118" s="6"/>
      <c r="AG118" s="6"/>
    </row>
    <row r="119" spans="1:33" ht="15.6" hidden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61" t="str">
        <f>VLOOKUP(D19,E110:J114,4,0)</f>
        <v>95 mm (2x26 mb)</v>
      </c>
      <c r="M119" s="1"/>
      <c r="N119" s="1"/>
      <c r="O119" s="1"/>
      <c r="P119" s="1"/>
      <c r="Q119" s="64" t="s">
        <v>55</v>
      </c>
      <c r="R119" s="64">
        <v>52</v>
      </c>
      <c r="S119" s="64">
        <v>5.2</v>
      </c>
      <c r="T119" s="1"/>
      <c r="U119" s="1"/>
      <c r="V119" s="1"/>
      <c r="W119" s="1"/>
      <c r="X119" s="1"/>
      <c r="Y119" s="1"/>
      <c r="Z119" s="1"/>
      <c r="AA119" s="6"/>
      <c r="AB119" s="6"/>
      <c r="AC119" s="6"/>
      <c r="AD119" s="6"/>
      <c r="AE119" s="6"/>
      <c r="AF119" s="6"/>
      <c r="AG119" s="6"/>
    </row>
    <row r="120" spans="1:33" ht="15.6" hidden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61" t="str">
        <f>VLOOKUP(D19,E110:J114,5,0)</f>
        <v>47,5 mm (52 mb)</v>
      </c>
      <c r="M120" s="1"/>
      <c r="N120" s="1"/>
      <c r="O120" s="1"/>
      <c r="P120" s="1"/>
      <c r="Q120" s="64" t="s">
        <v>56</v>
      </c>
      <c r="R120" s="64">
        <v>50</v>
      </c>
      <c r="S120" s="64">
        <v>10.4</v>
      </c>
      <c r="T120" s="1"/>
      <c r="U120" s="1"/>
      <c r="V120" s="1"/>
      <c r="W120" s="1"/>
      <c r="X120" s="1"/>
      <c r="Y120" s="1"/>
      <c r="Z120" s="1"/>
      <c r="AA120" s="6"/>
      <c r="AB120" s="6"/>
      <c r="AC120" s="6"/>
      <c r="AD120" s="6"/>
      <c r="AE120" s="6"/>
      <c r="AF120" s="6"/>
      <c r="AG120" s="6"/>
    </row>
    <row r="121" spans="1:33" ht="15.6" hidden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61" t="str">
        <f>VLOOKUP(D19,E110:K114,6,0)</f>
        <v>-</v>
      </c>
      <c r="M121" s="1"/>
      <c r="N121" s="1"/>
      <c r="O121" s="1"/>
      <c r="P121" s="1"/>
      <c r="Q121" s="64" t="s">
        <v>57</v>
      </c>
      <c r="R121" s="64">
        <v>5.0999999999999996</v>
      </c>
      <c r="S121" s="64">
        <v>2.5499999999999998</v>
      </c>
      <c r="T121" s="1"/>
      <c r="U121" s="1"/>
      <c r="V121" s="1"/>
      <c r="W121" s="1"/>
      <c r="X121" s="1"/>
      <c r="Y121" s="1"/>
      <c r="Z121" s="1"/>
      <c r="AA121" s="6"/>
      <c r="AB121" s="6"/>
      <c r="AC121" s="6"/>
      <c r="AD121" s="6"/>
      <c r="AE121" s="6"/>
      <c r="AF121" s="6"/>
      <c r="AG121" s="6"/>
    </row>
    <row r="122" spans="1:33" ht="15.6" hidden="1" x14ac:dyDescent="0.3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1"/>
      <c r="M122" s="65"/>
      <c r="N122" s="65"/>
      <c r="O122" s="65"/>
      <c r="P122" s="65"/>
      <c r="Q122" s="64" t="s">
        <v>58</v>
      </c>
      <c r="R122" s="64">
        <f>VLOOKUP(D54,L118:S121,7,0)</f>
        <v>50</v>
      </c>
      <c r="S122" s="64"/>
      <c r="T122" s="65"/>
      <c r="U122" s="65"/>
      <c r="V122" s="65"/>
      <c r="W122" s="65"/>
      <c r="X122" s="65"/>
      <c r="Y122" s="65"/>
      <c r="Z122" s="65"/>
      <c r="AA122" s="66"/>
      <c r="AB122" s="66"/>
      <c r="AC122" s="66"/>
      <c r="AD122" s="66"/>
      <c r="AE122" s="66"/>
      <c r="AF122" s="66"/>
      <c r="AG122" s="66"/>
    </row>
    <row r="123" spans="1:33" ht="15.6" hidden="1" x14ac:dyDescent="0.3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4"/>
      <c r="R123" s="64"/>
      <c r="S123" s="64">
        <f>VLOOKUP(D54,L118:S121,8,0)</f>
        <v>10.4</v>
      </c>
      <c r="T123" s="65"/>
      <c r="U123" s="65"/>
      <c r="V123" s="65"/>
      <c r="W123" s="65"/>
      <c r="X123" s="65"/>
      <c r="Y123" s="65"/>
      <c r="Z123" s="65"/>
      <c r="AA123" s="66"/>
      <c r="AB123" s="66"/>
      <c r="AC123" s="66"/>
      <c r="AD123" s="66"/>
      <c r="AE123" s="66"/>
      <c r="AF123" s="66"/>
      <c r="AG123" s="66"/>
    </row>
  </sheetData>
  <sheetProtection algorithmName="SHA-512" hashValue="CSjXeEpFPqfOcHoKyzQ8NPORZEewzVYAKKGY7HmHXKmBlf8+6ucgNQ/JZsKdwQPCYzx2YUQ13XSyuduhAw2uew==" saltValue="l11o2K5xhV4YcVh16WPr8A==" spinCount="100000" sheet="1" objects="1" scenarios="1"/>
  <mergeCells count="49">
    <mergeCell ref="B15:S15"/>
    <mergeCell ref="D17:X17"/>
    <mergeCell ref="B1:AF1"/>
    <mergeCell ref="B2:AF2"/>
    <mergeCell ref="B3:Y14"/>
    <mergeCell ref="AA3:AC12"/>
    <mergeCell ref="AD3:AF12"/>
    <mergeCell ref="AB13:AE25"/>
    <mergeCell ref="T15:W15"/>
    <mergeCell ref="AC26:AD32"/>
    <mergeCell ref="AA33:AF101"/>
    <mergeCell ref="D19:Q19"/>
    <mergeCell ref="B22:E27"/>
    <mergeCell ref="G22:J27"/>
    <mergeCell ref="L22:O27"/>
    <mergeCell ref="Q22:T27"/>
    <mergeCell ref="V22:Y27"/>
    <mergeCell ref="B31:Y33"/>
    <mergeCell ref="B37:Y43"/>
    <mergeCell ref="D48:X48"/>
    <mergeCell ref="D50:X52"/>
    <mergeCell ref="D54:T54"/>
    <mergeCell ref="D56:X56"/>
    <mergeCell ref="D58:T58"/>
    <mergeCell ref="D60:X60"/>
    <mergeCell ref="D62:G62"/>
    <mergeCell ref="D64:L65"/>
    <mergeCell ref="P64:X65"/>
    <mergeCell ref="D67:G67"/>
    <mergeCell ref="Q67:T67"/>
    <mergeCell ref="C70:X71"/>
    <mergeCell ref="P73:X73"/>
    <mergeCell ref="C82:L82"/>
    <mergeCell ref="C86:L86"/>
    <mergeCell ref="P86:X86"/>
    <mergeCell ref="C80:F80"/>
    <mergeCell ref="C84:F84"/>
    <mergeCell ref="C75:F75"/>
    <mergeCell ref="P75:S75"/>
    <mergeCell ref="C77:L78"/>
    <mergeCell ref="P77:X78"/>
    <mergeCell ref="P80:S80"/>
    <mergeCell ref="P82:X82"/>
    <mergeCell ref="P84:S84"/>
    <mergeCell ref="C88:F88"/>
    <mergeCell ref="P88:S88"/>
    <mergeCell ref="H92:Q92"/>
    <mergeCell ref="H94:L94"/>
    <mergeCell ref="Q94:T94"/>
  </mergeCells>
  <dataValidations count="3">
    <dataValidation type="list" allowBlank="1" sqref="D54" xr:uid="{00000000-0002-0000-0000-000000000000}">
      <formula1>$L$117:$L$121</formula1>
    </dataValidation>
    <dataValidation type="list" allowBlank="1" sqref="D58" xr:uid="{00000000-0002-0000-0000-000001000000}">
      <formula1>$N$109:$N$114</formula1>
    </dataValidation>
    <dataValidation type="list" allowBlank="1" sqref="D19" xr:uid="{00000000-0002-0000-0000-000002000000}">
      <formula1>$E$109:$E$114</formula1>
    </dataValidation>
  </dataValidations>
  <printOptions horizontalCentered="1" gridLines="1"/>
  <pageMargins left="0.7" right="0.7" top="0.75" bottom="0.75" header="0" footer="0"/>
  <pageSetup paperSize="9" fitToHeight="0" pageOrder="overThenDown" orientation="portrait" cellComments="atEnd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8761D"/>
    <outlinePr summaryBelow="0" summaryRight="0"/>
  </sheetPr>
  <dimension ref="A1:V102"/>
  <sheetViews>
    <sheetView workbookViewId="0">
      <pane ySplit="2" topLeftCell="A3" activePane="bottomLeft" state="frozen"/>
      <selection pane="bottomLeft" activeCell="F58" sqref="F58"/>
    </sheetView>
  </sheetViews>
  <sheetFormatPr defaultColWidth="12.6640625" defaultRowHeight="15.75" customHeight="1" x14ac:dyDescent="0.25"/>
  <cols>
    <col min="1" max="1" width="1.33203125" customWidth="1"/>
    <col min="2" max="2" width="2.33203125" customWidth="1"/>
    <col min="3" max="13" width="8.33203125" customWidth="1"/>
    <col min="14" max="14" width="0.88671875" customWidth="1"/>
    <col min="15" max="15" width="0.44140625" customWidth="1"/>
    <col min="16" max="20" width="9.109375" customWidth="1"/>
    <col min="21" max="21" width="8.44140625" customWidth="1"/>
    <col min="22" max="22" width="4" customWidth="1"/>
  </cols>
  <sheetData>
    <row r="1" spans="1:22" ht="23.25" customHeight="1" x14ac:dyDescent="0.3">
      <c r="A1" s="67"/>
      <c r="B1" s="68"/>
      <c r="C1" s="171" t="s">
        <v>59</v>
      </c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2"/>
      <c r="V1" s="69"/>
    </row>
    <row r="2" spans="1:22" ht="23.25" customHeight="1" x14ac:dyDescent="0.3">
      <c r="A2" s="67"/>
      <c r="B2" s="68"/>
      <c r="C2" s="172" t="s">
        <v>60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2"/>
      <c r="V2" s="70"/>
    </row>
    <row r="3" spans="1:22" ht="14.25" customHeight="1" x14ac:dyDescent="0.3">
      <c r="A3" s="67"/>
      <c r="B3" s="68"/>
      <c r="C3" s="173"/>
      <c r="D3" s="125"/>
      <c r="E3" s="125"/>
      <c r="F3" s="125"/>
      <c r="G3" s="125"/>
      <c r="H3" s="125"/>
      <c r="I3" s="125"/>
      <c r="J3" s="125"/>
      <c r="K3" s="125"/>
      <c r="L3" s="125"/>
      <c r="M3" s="126"/>
      <c r="N3" s="71"/>
      <c r="O3" s="72"/>
      <c r="P3" s="183"/>
      <c r="Q3" s="125"/>
      <c r="R3" s="125"/>
      <c r="S3" s="125"/>
      <c r="T3" s="125"/>
      <c r="U3" s="126"/>
      <c r="V3" s="73"/>
    </row>
    <row r="4" spans="1:22" ht="14.25" customHeight="1" x14ac:dyDescent="0.3">
      <c r="A4" s="67"/>
      <c r="B4" s="68"/>
      <c r="C4" s="136"/>
      <c r="D4" s="125"/>
      <c r="E4" s="125"/>
      <c r="F4" s="125"/>
      <c r="G4" s="125"/>
      <c r="H4" s="125"/>
      <c r="I4" s="125"/>
      <c r="J4" s="125"/>
      <c r="K4" s="125"/>
      <c r="L4" s="125"/>
      <c r="M4" s="126"/>
      <c r="N4" s="73"/>
      <c r="O4" s="68"/>
      <c r="P4" s="136"/>
      <c r="Q4" s="125"/>
      <c r="R4" s="125"/>
      <c r="S4" s="125"/>
      <c r="T4" s="125"/>
      <c r="U4" s="126"/>
      <c r="V4" s="73"/>
    </row>
    <row r="5" spans="1:22" ht="14.25" customHeight="1" x14ac:dyDescent="0.3">
      <c r="A5" s="67"/>
      <c r="B5" s="68"/>
      <c r="C5" s="136"/>
      <c r="D5" s="125"/>
      <c r="E5" s="125"/>
      <c r="F5" s="125"/>
      <c r="G5" s="125"/>
      <c r="H5" s="125"/>
      <c r="I5" s="125"/>
      <c r="J5" s="125"/>
      <c r="K5" s="125"/>
      <c r="L5" s="125"/>
      <c r="M5" s="126"/>
      <c r="N5" s="73"/>
      <c r="O5" s="68"/>
      <c r="P5" s="136"/>
      <c r="Q5" s="125"/>
      <c r="R5" s="125"/>
      <c r="S5" s="125"/>
      <c r="T5" s="125"/>
      <c r="U5" s="126"/>
      <c r="V5" s="73"/>
    </row>
    <row r="6" spans="1:22" ht="14.25" customHeight="1" x14ac:dyDescent="0.3">
      <c r="A6" s="67"/>
      <c r="B6" s="68"/>
      <c r="C6" s="136"/>
      <c r="D6" s="125"/>
      <c r="E6" s="125"/>
      <c r="F6" s="125"/>
      <c r="G6" s="125"/>
      <c r="H6" s="125"/>
      <c r="I6" s="125"/>
      <c r="J6" s="125"/>
      <c r="K6" s="125"/>
      <c r="L6" s="125"/>
      <c r="M6" s="126"/>
      <c r="N6" s="73"/>
      <c r="O6" s="68"/>
      <c r="P6" s="136"/>
      <c r="Q6" s="125"/>
      <c r="R6" s="125"/>
      <c r="S6" s="125"/>
      <c r="T6" s="125"/>
      <c r="U6" s="126"/>
      <c r="V6" s="73"/>
    </row>
    <row r="7" spans="1:22" ht="14.25" customHeight="1" x14ac:dyDescent="0.3">
      <c r="A7" s="67"/>
      <c r="B7" s="68"/>
      <c r="C7" s="136"/>
      <c r="D7" s="125"/>
      <c r="E7" s="125"/>
      <c r="F7" s="125"/>
      <c r="G7" s="125"/>
      <c r="H7" s="125"/>
      <c r="I7" s="125"/>
      <c r="J7" s="125"/>
      <c r="K7" s="125"/>
      <c r="L7" s="125"/>
      <c r="M7" s="126"/>
      <c r="N7" s="73"/>
      <c r="O7" s="68"/>
      <c r="P7" s="136"/>
      <c r="Q7" s="125"/>
      <c r="R7" s="125"/>
      <c r="S7" s="125"/>
      <c r="T7" s="125"/>
      <c r="U7" s="126"/>
      <c r="V7" s="73"/>
    </row>
    <row r="8" spans="1:22" ht="14.25" customHeight="1" x14ac:dyDescent="0.3">
      <c r="A8" s="67"/>
      <c r="B8" s="68"/>
      <c r="C8" s="136"/>
      <c r="D8" s="125"/>
      <c r="E8" s="125"/>
      <c r="F8" s="125"/>
      <c r="G8" s="125"/>
      <c r="H8" s="125"/>
      <c r="I8" s="125"/>
      <c r="J8" s="125"/>
      <c r="K8" s="125"/>
      <c r="L8" s="125"/>
      <c r="M8" s="126"/>
      <c r="N8" s="73"/>
      <c r="O8" s="68"/>
      <c r="P8" s="136"/>
      <c r="Q8" s="125"/>
      <c r="R8" s="125"/>
      <c r="S8" s="125"/>
      <c r="T8" s="125"/>
      <c r="U8" s="126"/>
      <c r="V8" s="73"/>
    </row>
    <row r="9" spans="1:22" ht="14.25" customHeight="1" x14ac:dyDescent="0.3">
      <c r="A9" s="67"/>
      <c r="B9" s="68"/>
      <c r="C9" s="136"/>
      <c r="D9" s="125"/>
      <c r="E9" s="125"/>
      <c r="F9" s="125"/>
      <c r="G9" s="125"/>
      <c r="H9" s="125"/>
      <c r="I9" s="125"/>
      <c r="J9" s="125"/>
      <c r="K9" s="125"/>
      <c r="L9" s="125"/>
      <c r="M9" s="126"/>
      <c r="N9" s="73"/>
      <c r="O9" s="68"/>
      <c r="P9" s="136"/>
      <c r="Q9" s="125"/>
      <c r="R9" s="125"/>
      <c r="S9" s="125"/>
      <c r="T9" s="125"/>
      <c r="U9" s="126"/>
      <c r="V9" s="73"/>
    </row>
    <row r="10" spans="1:22" ht="14.25" customHeight="1" x14ac:dyDescent="0.3">
      <c r="A10" s="67"/>
      <c r="B10" s="68"/>
      <c r="C10" s="136"/>
      <c r="D10" s="125"/>
      <c r="E10" s="125"/>
      <c r="F10" s="125"/>
      <c r="G10" s="125"/>
      <c r="H10" s="125"/>
      <c r="I10" s="125"/>
      <c r="J10" s="125"/>
      <c r="K10" s="125"/>
      <c r="L10" s="125"/>
      <c r="M10" s="126"/>
      <c r="N10" s="73"/>
      <c r="O10" s="68"/>
      <c r="P10" s="136"/>
      <c r="Q10" s="125"/>
      <c r="R10" s="125"/>
      <c r="S10" s="125"/>
      <c r="T10" s="125"/>
      <c r="U10" s="126"/>
      <c r="V10" s="73"/>
    </row>
    <row r="11" spans="1:22" ht="14.25" customHeight="1" x14ac:dyDescent="0.3">
      <c r="A11" s="67"/>
      <c r="B11" s="68"/>
      <c r="C11" s="136"/>
      <c r="D11" s="125"/>
      <c r="E11" s="125"/>
      <c r="F11" s="125"/>
      <c r="G11" s="125"/>
      <c r="H11" s="125"/>
      <c r="I11" s="125"/>
      <c r="J11" s="125"/>
      <c r="K11" s="125"/>
      <c r="L11" s="125"/>
      <c r="M11" s="126"/>
      <c r="N11" s="73"/>
      <c r="O11" s="68"/>
      <c r="P11" s="136"/>
      <c r="Q11" s="125"/>
      <c r="R11" s="125"/>
      <c r="S11" s="125"/>
      <c r="T11" s="125"/>
      <c r="U11" s="126"/>
      <c r="V11" s="73"/>
    </row>
    <row r="12" spans="1:22" ht="14.25" customHeight="1" x14ac:dyDescent="0.3">
      <c r="A12" s="67"/>
      <c r="B12" s="68"/>
      <c r="C12" s="136"/>
      <c r="D12" s="125"/>
      <c r="E12" s="125"/>
      <c r="F12" s="125"/>
      <c r="G12" s="125"/>
      <c r="H12" s="125"/>
      <c r="I12" s="125"/>
      <c r="J12" s="125"/>
      <c r="K12" s="125"/>
      <c r="L12" s="125"/>
      <c r="M12" s="126"/>
      <c r="N12" s="73"/>
      <c r="O12" s="68"/>
      <c r="P12" s="136"/>
      <c r="Q12" s="125"/>
      <c r="R12" s="125"/>
      <c r="S12" s="125"/>
      <c r="T12" s="125"/>
      <c r="U12" s="126"/>
      <c r="V12" s="73"/>
    </row>
    <row r="13" spans="1:22" ht="14.25" customHeight="1" x14ac:dyDescent="0.3">
      <c r="A13" s="67"/>
      <c r="B13" s="68"/>
      <c r="C13" s="136"/>
      <c r="D13" s="125"/>
      <c r="E13" s="125"/>
      <c r="F13" s="125"/>
      <c r="G13" s="125"/>
      <c r="H13" s="125"/>
      <c r="I13" s="125"/>
      <c r="J13" s="125"/>
      <c r="K13" s="125"/>
      <c r="L13" s="125"/>
      <c r="M13" s="126"/>
      <c r="N13" s="73"/>
      <c r="O13" s="68"/>
      <c r="P13" s="136"/>
      <c r="Q13" s="125"/>
      <c r="R13" s="125"/>
      <c r="S13" s="125"/>
      <c r="T13" s="125"/>
      <c r="U13" s="126"/>
      <c r="V13" s="73"/>
    </row>
    <row r="14" spans="1:22" ht="14.25" customHeight="1" x14ac:dyDescent="0.3">
      <c r="A14" s="67"/>
      <c r="B14" s="68"/>
      <c r="C14" s="136"/>
      <c r="D14" s="125"/>
      <c r="E14" s="125"/>
      <c r="F14" s="125"/>
      <c r="G14" s="125"/>
      <c r="H14" s="125"/>
      <c r="I14" s="125"/>
      <c r="J14" s="125"/>
      <c r="K14" s="125"/>
      <c r="L14" s="125"/>
      <c r="M14" s="126"/>
      <c r="N14" s="73"/>
      <c r="O14" s="68"/>
      <c r="P14" s="136"/>
      <c r="Q14" s="125"/>
      <c r="R14" s="125"/>
      <c r="S14" s="125"/>
      <c r="T14" s="125"/>
      <c r="U14" s="126"/>
      <c r="V14" s="73"/>
    </row>
    <row r="15" spans="1:22" ht="14.25" customHeight="1" x14ac:dyDescent="0.3">
      <c r="A15" s="67"/>
      <c r="B15" s="68"/>
      <c r="C15" s="137"/>
      <c r="D15" s="128"/>
      <c r="E15" s="128"/>
      <c r="F15" s="128"/>
      <c r="G15" s="128"/>
      <c r="H15" s="128"/>
      <c r="I15" s="128"/>
      <c r="J15" s="128"/>
      <c r="K15" s="128"/>
      <c r="L15" s="128"/>
      <c r="M15" s="129"/>
      <c r="N15" s="73"/>
      <c r="O15" s="68"/>
      <c r="P15" s="136"/>
      <c r="Q15" s="125"/>
      <c r="R15" s="125"/>
      <c r="S15" s="125"/>
      <c r="T15" s="125"/>
      <c r="U15" s="126"/>
      <c r="V15" s="73"/>
    </row>
    <row r="16" spans="1:22" ht="15.6" x14ac:dyDescent="0.3">
      <c r="A16" s="67"/>
      <c r="B16" s="67"/>
      <c r="C16" s="74"/>
      <c r="D16" s="75"/>
      <c r="E16" s="75"/>
      <c r="F16" s="75"/>
      <c r="G16" s="75"/>
      <c r="H16" s="75"/>
      <c r="I16" s="75"/>
      <c r="J16" s="75"/>
      <c r="K16" s="75"/>
      <c r="L16" s="75"/>
      <c r="M16" s="76"/>
      <c r="N16" s="67"/>
      <c r="O16" s="68"/>
      <c r="P16" s="136"/>
      <c r="Q16" s="125"/>
      <c r="R16" s="125"/>
      <c r="S16" s="125"/>
      <c r="T16" s="125"/>
      <c r="U16" s="126"/>
      <c r="V16" s="73"/>
    </row>
    <row r="17" spans="1:22" ht="23.25" customHeight="1" x14ac:dyDescent="0.3">
      <c r="A17" s="67"/>
      <c r="B17" s="68"/>
      <c r="C17" s="77"/>
      <c r="D17" s="174" t="s">
        <v>61</v>
      </c>
      <c r="E17" s="151"/>
      <c r="F17" s="151"/>
      <c r="G17" s="151"/>
      <c r="H17" s="151"/>
      <c r="I17" s="152"/>
      <c r="J17" s="78"/>
      <c r="K17" s="175">
        <f ca="1">TODAY()</f>
        <v>45770</v>
      </c>
      <c r="L17" s="152"/>
      <c r="M17" s="77"/>
      <c r="N17" s="73"/>
      <c r="O17" s="68"/>
      <c r="P17" s="136"/>
      <c r="Q17" s="125"/>
      <c r="R17" s="125"/>
      <c r="S17" s="125"/>
      <c r="T17" s="125"/>
      <c r="U17" s="126"/>
      <c r="V17" s="73"/>
    </row>
    <row r="18" spans="1:22" ht="15.6" x14ac:dyDescent="0.3">
      <c r="A18" s="67"/>
      <c r="B18" s="67"/>
      <c r="C18" s="79"/>
      <c r="D18" s="80"/>
      <c r="E18" s="80"/>
      <c r="F18" s="80"/>
      <c r="G18" s="80"/>
      <c r="H18" s="80"/>
      <c r="I18" s="80"/>
      <c r="J18" s="80"/>
      <c r="K18" s="80"/>
      <c r="L18" s="80"/>
      <c r="M18" s="81"/>
      <c r="N18" s="67"/>
      <c r="O18" s="68"/>
      <c r="P18" s="136"/>
      <c r="Q18" s="125"/>
      <c r="R18" s="125"/>
      <c r="S18" s="125"/>
      <c r="T18" s="125"/>
      <c r="U18" s="126"/>
      <c r="V18" s="73"/>
    </row>
    <row r="19" spans="1:22" ht="15.6" x14ac:dyDescent="0.3">
      <c r="A19" s="67"/>
      <c r="B19" s="67"/>
      <c r="C19" s="82"/>
      <c r="D19" s="176" t="s">
        <v>3</v>
      </c>
      <c r="E19" s="111"/>
      <c r="F19" s="111"/>
      <c r="G19" s="111"/>
      <c r="H19" s="111"/>
      <c r="I19" s="111"/>
      <c r="J19" s="111"/>
      <c r="K19" s="111"/>
      <c r="L19" s="112"/>
      <c r="M19" s="82"/>
      <c r="N19" s="67"/>
      <c r="O19" s="68"/>
      <c r="P19" s="136"/>
      <c r="Q19" s="125"/>
      <c r="R19" s="125"/>
      <c r="S19" s="125"/>
      <c r="T19" s="125"/>
      <c r="U19" s="126"/>
      <c r="V19" s="73"/>
    </row>
    <row r="20" spans="1:22" ht="15.6" x14ac:dyDescent="0.3">
      <c r="A20" s="67"/>
      <c r="B20" s="67"/>
      <c r="C20" s="83"/>
      <c r="D20" s="84"/>
      <c r="E20" s="84"/>
      <c r="F20" s="84"/>
      <c r="G20" s="84"/>
      <c r="H20" s="84"/>
      <c r="I20" s="84"/>
      <c r="J20" s="84"/>
      <c r="K20" s="84"/>
      <c r="L20" s="84"/>
      <c r="M20" s="85"/>
      <c r="N20" s="67"/>
      <c r="O20" s="68"/>
      <c r="P20" s="137"/>
      <c r="Q20" s="128"/>
      <c r="R20" s="128"/>
      <c r="S20" s="128"/>
      <c r="T20" s="128"/>
      <c r="U20" s="129"/>
      <c r="V20" s="73"/>
    </row>
    <row r="21" spans="1:22" ht="15.6" x14ac:dyDescent="0.3">
      <c r="A21" s="67"/>
      <c r="B21" s="67"/>
      <c r="C21" s="83"/>
      <c r="D21" s="177" t="s">
        <v>76</v>
      </c>
      <c r="E21" s="132"/>
      <c r="F21" s="132"/>
      <c r="G21" s="132"/>
      <c r="H21" s="133"/>
      <c r="I21" s="86"/>
      <c r="J21" s="86"/>
      <c r="K21" s="86"/>
      <c r="L21" s="86"/>
      <c r="M21" s="85"/>
      <c r="N21" s="67"/>
      <c r="O21" s="68"/>
      <c r="P21" s="87"/>
      <c r="Q21" s="87"/>
      <c r="R21" s="184"/>
      <c r="S21" s="135"/>
      <c r="T21" s="87"/>
      <c r="U21" s="87"/>
      <c r="V21" s="73"/>
    </row>
    <row r="22" spans="1:22" ht="15.6" x14ac:dyDescent="0.3">
      <c r="A22" s="67"/>
      <c r="B22" s="67"/>
      <c r="C22" s="83"/>
      <c r="D22" s="86"/>
      <c r="E22" s="86"/>
      <c r="F22" s="86"/>
      <c r="G22" s="86"/>
      <c r="H22" s="86"/>
      <c r="I22" s="86"/>
      <c r="J22" s="86"/>
      <c r="K22" s="86"/>
      <c r="L22" s="86"/>
      <c r="M22" s="85"/>
      <c r="N22" s="67"/>
      <c r="O22" s="68"/>
      <c r="P22" s="87"/>
      <c r="Q22" s="87"/>
      <c r="R22" s="136"/>
      <c r="S22" s="126"/>
      <c r="T22" s="87"/>
      <c r="U22" s="87"/>
      <c r="V22" s="73"/>
    </row>
    <row r="23" spans="1:22" ht="15.6" x14ac:dyDescent="0.3">
      <c r="A23" s="67"/>
      <c r="B23" s="68"/>
      <c r="C23" s="86"/>
      <c r="D23" s="178"/>
      <c r="E23" s="138"/>
      <c r="F23" s="135"/>
      <c r="G23" s="86"/>
      <c r="H23" s="86"/>
      <c r="I23" s="170"/>
      <c r="J23" s="138"/>
      <c r="K23" s="135"/>
      <c r="L23" s="86"/>
      <c r="M23" s="86"/>
      <c r="N23" s="73"/>
      <c r="O23" s="68"/>
      <c r="P23" s="87"/>
      <c r="Q23" s="87"/>
      <c r="R23" s="136"/>
      <c r="S23" s="126"/>
      <c r="T23" s="87"/>
      <c r="U23" s="87"/>
      <c r="V23" s="73"/>
    </row>
    <row r="24" spans="1:22" ht="15.6" x14ac:dyDescent="0.3">
      <c r="A24" s="67"/>
      <c r="B24" s="68"/>
      <c r="C24" s="86"/>
      <c r="D24" s="136"/>
      <c r="E24" s="125"/>
      <c r="F24" s="126"/>
      <c r="G24" s="86"/>
      <c r="H24" s="86"/>
      <c r="I24" s="136"/>
      <c r="J24" s="125"/>
      <c r="K24" s="126"/>
      <c r="L24" s="86"/>
      <c r="M24" s="86"/>
      <c r="N24" s="73"/>
      <c r="O24" s="68"/>
      <c r="P24" s="87"/>
      <c r="Q24" s="87"/>
      <c r="R24" s="136"/>
      <c r="S24" s="126"/>
      <c r="T24" s="87"/>
      <c r="U24" s="87"/>
      <c r="V24" s="73"/>
    </row>
    <row r="25" spans="1:22" ht="15.6" x14ac:dyDescent="0.3">
      <c r="A25" s="67"/>
      <c r="B25" s="68"/>
      <c r="C25" s="86"/>
      <c r="D25" s="136"/>
      <c r="E25" s="125"/>
      <c r="F25" s="126"/>
      <c r="G25" s="86"/>
      <c r="H25" s="86"/>
      <c r="I25" s="136"/>
      <c r="J25" s="125"/>
      <c r="K25" s="126"/>
      <c r="L25" s="86"/>
      <c r="M25" s="86"/>
      <c r="N25" s="73"/>
      <c r="O25" s="68"/>
      <c r="P25" s="87"/>
      <c r="Q25" s="87"/>
      <c r="R25" s="136"/>
      <c r="S25" s="126"/>
      <c r="T25" s="87"/>
      <c r="U25" s="87"/>
      <c r="V25" s="73"/>
    </row>
    <row r="26" spans="1:22" ht="15.6" x14ac:dyDescent="0.3">
      <c r="A26" s="67"/>
      <c r="B26" s="68"/>
      <c r="C26" s="86"/>
      <c r="D26" s="136"/>
      <c r="E26" s="125"/>
      <c r="F26" s="126"/>
      <c r="G26" s="86"/>
      <c r="H26" s="86"/>
      <c r="I26" s="136"/>
      <c r="J26" s="125"/>
      <c r="K26" s="126"/>
      <c r="L26" s="86"/>
      <c r="M26" s="86"/>
      <c r="N26" s="73"/>
      <c r="O26" s="68"/>
      <c r="P26" s="87"/>
      <c r="Q26" s="87"/>
      <c r="R26" s="137"/>
      <c r="S26" s="129"/>
      <c r="T26" s="87"/>
      <c r="U26" s="87"/>
      <c r="V26" s="73"/>
    </row>
    <row r="27" spans="1:22" ht="15.6" x14ac:dyDescent="0.3">
      <c r="A27" s="67"/>
      <c r="B27" s="68"/>
      <c r="C27" s="86"/>
      <c r="D27" s="136"/>
      <c r="E27" s="125"/>
      <c r="F27" s="126"/>
      <c r="G27" s="86"/>
      <c r="H27" s="86"/>
      <c r="I27" s="136"/>
      <c r="J27" s="125"/>
      <c r="K27" s="126"/>
      <c r="L27" s="86"/>
      <c r="M27" s="86"/>
      <c r="N27" s="73"/>
      <c r="O27" s="68"/>
      <c r="P27" s="87"/>
      <c r="Q27" s="87"/>
      <c r="R27" s="87"/>
      <c r="S27" s="87"/>
      <c r="T27" s="87"/>
      <c r="U27" s="87"/>
      <c r="V27" s="73"/>
    </row>
    <row r="28" spans="1:22" ht="15.6" x14ac:dyDescent="0.3">
      <c r="A28" s="67"/>
      <c r="B28" s="68"/>
      <c r="C28" s="86"/>
      <c r="D28" s="136"/>
      <c r="E28" s="125"/>
      <c r="F28" s="126"/>
      <c r="G28" s="86"/>
      <c r="H28" s="86"/>
      <c r="I28" s="136"/>
      <c r="J28" s="125"/>
      <c r="K28" s="126"/>
      <c r="L28" s="86"/>
      <c r="M28" s="86"/>
      <c r="N28" s="73"/>
      <c r="O28" s="68"/>
      <c r="P28" s="87"/>
      <c r="Q28" s="87"/>
      <c r="R28" s="87"/>
      <c r="S28" s="87"/>
      <c r="T28" s="87"/>
      <c r="U28" s="87"/>
      <c r="V28" s="73"/>
    </row>
    <row r="29" spans="1:22" ht="15.6" x14ac:dyDescent="0.3">
      <c r="A29" s="67"/>
      <c r="B29" s="68"/>
      <c r="C29" s="86"/>
      <c r="D29" s="136"/>
      <c r="E29" s="125"/>
      <c r="F29" s="126"/>
      <c r="G29" s="86"/>
      <c r="H29" s="86"/>
      <c r="I29" s="136"/>
      <c r="J29" s="125"/>
      <c r="K29" s="126"/>
      <c r="L29" s="86"/>
      <c r="M29" s="86"/>
      <c r="N29" s="73"/>
      <c r="O29" s="68"/>
      <c r="P29" s="184"/>
      <c r="Q29" s="138"/>
      <c r="R29" s="135"/>
      <c r="S29" s="184"/>
      <c r="T29" s="138"/>
      <c r="U29" s="135"/>
      <c r="V29" s="73"/>
    </row>
    <row r="30" spans="1:22" ht="15.6" x14ac:dyDescent="0.3">
      <c r="A30" s="67"/>
      <c r="B30" s="68"/>
      <c r="C30" s="86"/>
      <c r="D30" s="137"/>
      <c r="E30" s="128"/>
      <c r="F30" s="129"/>
      <c r="G30" s="86"/>
      <c r="H30" s="86"/>
      <c r="I30" s="137"/>
      <c r="J30" s="128"/>
      <c r="K30" s="129"/>
      <c r="L30" s="86"/>
      <c r="M30" s="86"/>
      <c r="N30" s="73"/>
      <c r="O30" s="68"/>
      <c r="P30" s="136"/>
      <c r="Q30" s="125"/>
      <c r="R30" s="126"/>
      <c r="S30" s="136"/>
      <c r="T30" s="125"/>
      <c r="U30" s="126"/>
      <c r="V30" s="73"/>
    </row>
    <row r="31" spans="1:22" ht="15.6" x14ac:dyDescent="0.3">
      <c r="A31" s="67"/>
      <c r="B31" s="67"/>
      <c r="C31" s="83"/>
      <c r="D31" s="86"/>
      <c r="E31" s="86"/>
      <c r="F31" s="86"/>
      <c r="G31" s="86"/>
      <c r="H31" s="86"/>
      <c r="I31" s="86"/>
      <c r="J31" s="86"/>
      <c r="K31" s="86"/>
      <c r="L31" s="86"/>
      <c r="M31" s="85"/>
      <c r="N31" s="67"/>
      <c r="O31" s="68"/>
      <c r="P31" s="136"/>
      <c r="Q31" s="125"/>
      <c r="R31" s="126"/>
      <c r="S31" s="136"/>
      <c r="T31" s="125"/>
      <c r="U31" s="126"/>
      <c r="V31" s="73"/>
    </row>
    <row r="32" spans="1:22" ht="15.6" x14ac:dyDescent="0.3">
      <c r="A32" s="67"/>
      <c r="B32" s="67"/>
      <c r="C32" s="83"/>
      <c r="D32" s="89"/>
      <c r="E32" s="90" t="s">
        <v>4</v>
      </c>
      <c r="F32" s="86"/>
      <c r="G32" s="86"/>
      <c r="H32" s="86"/>
      <c r="I32" s="179" t="s">
        <v>5</v>
      </c>
      <c r="J32" s="112"/>
      <c r="K32" s="86"/>
      <c r="L32" s="86"/>
      <c r="M32" s="85"/>
      <c r="N32" s="67"/>
      <c r="O32" s="68"/>
      <c r="P32" s="136"/>
      <c r="Q32" s="125"/>
      <c r="R32" s="126"/>
      <c r="S32" s="136"/>
      <c r="T32" s="125"/>
      <c r="U32" s="126"/>
      <c r="V32" s="73"/>
    </row>
    <row r="33" spans="1:22" ht="15.6" x14ac:dyDescent="0.3">
      <c r="A33" s="67"/>
      <c r="B33" s="67"/>
      <c r="C33" s="83"/>
      <c r="D33" s="91"/>
      <c r="E33" s="92"/>
      <c r="F33" s="93"/>
      <c r="G33" s="93"/>
      <c r="H33" s="93"/>
      <c r="I33" s="93"/>
      <c r="J33" s="93"/>
      <c r="K33" s="93"/>
      <c r="L33" s="86"/>
      <c r="M33" s="85"/>
      <c r="N33" s="67"/>
      <c r="O33" s="68"/>
      <c r="P33" s="136"/>
      <c r="Q33" s="125"/>
      <c r="R33" s="126"/>
      <c r="S33" s="136"/>
      <c r="T33" s="125"/>
      <c r="U33" s="126"/>
      <c r="V33" s="73"/>
    </row>
    <row r="34" spans="1:22" ht="15.6" x14ac:dyDescent="0.3">
      <c r="A34" s="67"/>
      <c r="B34" s="67"/>
      <c r="C34" s="83"/>
      <c r="D34" s="180" t="str">
        <f>VLOOKUP(D21,D88:E90,2,0)</f>
        <v>Wybrałeś strukturę O R A N G E S K I N E</v>
      </c>
      <c r="E34" s="111"/>
      <c r="F34" s="111"/>
      <c r="G34" s="111"/>
      <c r="H34" s="111"/>
      <c r="I34" s="111"/>
      <c r="J34" s="111"/>
      <c r="K34" s="112"/>
      <c r="L34" s="86"/>
      <c r="M34" s="85"/>
      <c r="N34" s="67"/>
      <c r="O34" s="68"/>
      <c r="P34" s="137"/>
      <c r="Q34" s="128"/>
      <c r="R34" s="129"/>
      <c r="S34" s="137"/>
      <c r="T34" s="128"/>
      <c r="U34" s="129"/>
      <c r="V34" s="73"/>
    </row>
    <row r="35" spans="1:22" ht="15.6" x14ac:dyDescent="0.3">
      <c r="A35" s="67"/>
      <c r="B35" s="67"/>
      <c r="C35" s="83"/>
      <c r="D35" s="86"/>
      <c r="E35" s="86"/>
      <c r="F35" s="86"/>
      <c r="G35" s="86"/>
      <c r="H35" s="86"/>
      <c r="I35" s="86"/>
      <c r="J35" s="86"/>
      <c r="K35" s="86"/>
      <c r="L35" s="86"/>
      <c r="M35" s="85"/>
      <c r="N35" s="67"/>
      <c r="O35" s="68"/>
      <c r="P35" s="87"/>
      <c r="Q35" s="87"/>
      <c r="R35" s="87"/>
      <c r="S35" s="87"/>
      <c r="T35" s="87"/>
      <c r="U35" s="87"/>
      <c r="V35" s="73"/>
    </row>
    <row r="36" spans="1:22" ht="15.6" x14ac:dyDescent="0.3">
      <c r="A36" s="67"/>
      <c r="B36" s="67"/>
      <c r="C36" s="83"/>
      <c r="D36" s="180" t="s">
        <v>62</v>
      </c>
      <c r="E36" s="111"/>
      <c r="F36" s="111"/>
      <c r="G36" s="111"/>
      <c r="H36" s="111"/>
      <c r="I36" s="111"/>
      <c r="J36" s="111"/>
      <c r="K36" s="111"/>
      <c r="L36" s="112"/>
      <c r="M36" s="85"/>
      <c r="N36" s="67"/>
      <c r="O36" s="68"/>
      <c r="P36" s="184"/>
      <c r="Q36" s="138"/>
      <c r="R36" s="135"/>
      <c r="S36" s="184"/>
      <c r="T36" s="138"/>
      <c r="U36" s="135"/>
      <c r="V36" s="73"/>
    </row>
    <row r="37" spans="1:22" ht="15.6" x14ac:dyDescent="0.3">
      <c r="A37" s="67"/>
      <c r="B37" s="67"/>
      <c r="C37" s="83"/>
      <c r="D37" s="86"/>
      <c r="E37" s="86"/>
      <c r="F37" s="86"/>
      <c r="G37" s="86"/>
      <c r="H37" s="86"/>
      <c r="I37" s="86"/>
      <c r="J37" s="86"/>
      <c r="K37" s="86"/>
      <c r="L37" s="86"/>
      <c r="M37" s="85"/>
      <c r="N37" s="67"/>
      <c r="O37" s="68"/>
      <c r="P37" s="136"/>
      <c r="Q37" s="125"/>
      <c r="R37" s="126"/>
      <c r="S37" s="136"/>
      <c r="T37" s="125"/>
      <c r="U37" s="126"/>
      <c r="V37" s="73"/>
    </row>
    <row r="38" spans="1:22" ht="15.6" x14ac:dyDescent="0.3">
      <c r="A38" s="67"/>
      <c r="B38" s="67"/>
      <c r="C38" s="83"/>
      <c r="D38" s="161" t="s">
        <v>10</v>
      </c>
      <c r="E38" s="111"/>
      <c r="F38" s="111"/>
      <c r="G38" s="111"/>
      <c r="H38" s="111"/>
      <c r="I38" s="111"/>
      <c r="J38" s="111"/>
      <c r="K38" s="111"/>
      <c r="L38" s="112"/>
      <c r="M38" s="85"/>
      <c r="N38" s="67"/>
      <c r="O38" s="68"/>
      <c r="P38" s="136"/>
      <c r="Q38" s="125"/>
      <c r="R38" s="126"/>
      <c r="S38" s="136"/>
      <c r="T38" s="125"/>
      <c r="U38" s="126"/>
      <c r="V38" s="73"/>
    </row>
    <row r="39" spans="1:22" ht="15.6" x14ac:dyDescent="0.3">
      <c r="A39" s="67"/>
      <c r="B39" s="67"/>
      <c r="C39" s="94"/>
      <c r="D39" s="95"/>
      <c r="E39" s="95"/>
      <c r="F39" s="95"/>
      <c r="G39" s="95"/>
      <c r="H39" s="95"/>
      <c r="I39" s="95"/>
      <c r="J39" s="95"/>
      <c r="K39" s="95"/>
      <c r="L39" s="95"/>
      <c r="M39" s="90"/>
      <c r="N39" s="67"/>
      <c r="O39" s="68"/>
      <c r="P39" s="136"/>
      <c r="Q39" s="125"/>
      <c r="R39" s="126"/>
      <c r="S39" s="136"/>
      <c r="T39" s="125"/>
      <c r="U39" s="126"/>
      <c r="V39" s="73"/>
    </row>
    <row r="40" spans="1:22" ht="15.6" x14ac:dyDescent="0.3">
      <c r="A40" s="67"/>
      <c r="B40" s="67"/>
      <c r="C40" s="181"/>
      <c r="D40" s="138"/>
      <c r="E40" s="138"/>
      <c r="F40" s="138"/>
      <c r="G40" s="138"/>
      <c r="H40" s="138"/>
      <c r="I40" s="138"/>
      <c r="J40" s="138"/>
      <c r="K40" s="138"/>
      <c r="L40" s="138"/>
      <c r="M40" s="135"/>
      <c r="N40" s="67"/>
      <c r="O40" s="68"/>
      <c r="P40" s="136"/>
      <c r="Q40" s="125"/>
      <c r="R40" s="126"/>
      <c r="S40" s="136"/>
      <c r="T40" s="125"/>
      <c r="U40" s="126"/>
      <c r="V40" s="73"/>
    </row>
    <row r="41" spans="1:22" ht="15.6" x14ac:dyDescent="0.3">
      <c r="A41" s="67"/>
      <c r="B41" s="67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6"/>
      <c r="N41" s="67"/>
      <c r="O41" s="68"/>
      <c r="P41" s="137"/>
      <c r="Q41" s="128"/>
      <c r="R41" s="129"/>
      <c r="S41" s="137"/>
      <c r="T41" s="128"/>
      <c r="U41" s="129"/>
      <c r="V41" s="73"/>
    </row>
    <row r="42" spans="1:22" ht="15.6" x14ac:dyDescent="0.3">
      <c r="A42" s="67"/>
      <c r="B42" s="67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6"/>
      <c r="N42" s="67"/>
      <c r="O42" s="68"/>
      <c r="P42" s="86"/>
      <c r="Q42" s="170"/>
      <c r="R42" s="138"/>
      <c r="S42" s="138"/>
      <c r="T42" s="135"/>
      <c r="U42" s="86"/>
      <c r="V42" s="73"/>
    </row>
    <row r="43" spans="1:22" ht="15.6" x14ac:dyDescent="0.3">
      <c r="A43" s="67"/>
      <c r="B43" s="67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6"/>
      <c r="N43" s="67"/>
      <c r="O43" s="68"/>
      <c r="P43" s="86"/>
      <c r="Q43" s="136"/>
      <c r="R43" s="125"/>
      <c r="S43" s="125"/>
      <c r="T43" s="126"/>
      <c r="U43" s="86"/>
      <c r="V43" s="73"/>
    </row>
    <row r="44" spans="1:22" ht="15.6" x14ac:dyDescent="0.3">
      <c r="A44" s="67"/>
      <c r="B44" s="67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6"/>
      <c r="N44" s="67"/>
      <c r="O44" s="68"/>
      <c r="P44" s="86"/>
      <c r="Q44" s="136"/>
      <c r="R44" s="125"/>
      <c r="S44" s="125"/>
      <c r="T44" s="126"/>
      <c r="U44" s="86"/>
      <c r="V44" s="73"/>
    </row>
    <row r="45" spans="1:22" ht="15.6" x14ac:dyDescent="0.3">
      <c r="A45" s="67"/>
      <c r="B45" s="67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6"/>
      <c r="N45" s="67"/>
      <c r="O45" s="68"/>
      <c r="P45" s="86"/>
      <c r="Q45" s="136"/>
      <c r="R45" s="125"/>
      <c r="S45" s="125"/>
      <c r="T45" s="126"/>
      <c r="U45" s="86"/>
      <c r="V45" s="73"/>
    </row>
    <row r="46" spans="1:22" ht="15.6" x14ac:dyDescent="0.3">
      <c r="A46" s="67"/>
      <c r="B46" s="67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6"/>
      <c r="N46" s="67"/>
      <c r="O46" s="68"/>
      <c r="P46" s="86"/>
      <c r="Q46" s="136"/>
      <c r="R46" s="125"/>
      <c r="S46" s="125"/>
      <c r="T46" s="126"/>
      <c r="U46" s="86"/>
      <c r="V46" s="73"/>
    </row>
    <row r="47" spans="1:22" ht="15.6" x14ac:dyDescent="0.3">
      <c r="A47" s="67"/>
      <c r="B47" s="67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6"/>
      <c r="N47" s="67"/>
      <c r="O47" s="68"/>
      <c r="P47" s="86"/>
      <c r="Q47" s="136"/>
      <c r="R47" s="125"/>
      <c r="S47" s="125"/>
      <c r="T47" s="126"/>
      <c r="U47" s="86"/>
      <c r="V47" s="73"/>
    </row>
    <row r="48" spans="1:22" ht="15.6" x14ac:dyDescent="0.3">
      <c r="A48" s="67"/>
      <c r="B48" s="6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9"/>
      <c r="N48" s="67"/>
      <c r="O48" s="68"/>
      <c r="P48" s="86"/>
      <c r="Q48" s="136"/>
      <c r="R48" s="125"/>
      <c r="S48" s="125"/>
      <c r="T48" s="126"/>
      <c r="U48" s="86"/>
      <c r="V48" s="73"/>
    </row>
    <row r="49" spans="1:22" ht="15.6" x14ac:dyDescent="0.3">
      <c r="A49" s="67"/>
      <c r="B49" s="67"/>
      <c r="C49" s="83"/>
      <c r="D49" s="86"/>
      <c r="E49" s="86"/>
      <c r="F49" s="86"/>
      <c r="G49" s="86"/>
      <c r="H49" s="86"/>
      <c r="I49" s="86"/>
      <c r="J49" s="86"/>
      <c r="K49" s="86"/>
      <c r="L49" s="86"/>
      <c r="M49" s="85"/>
      <c r="N49" s="67"/>
      <c r="O49" s="68"/>
      <c r="P49" s="86"/>
      <c r="Q49" s="136"/>
      <c r="R49" s="125"/>
      <c r="S49" s="125"/>
      <c r="T49" s="126"/>
      <c r="U49" s="86"/>
      <c r="V49" s="73"/>
    </row>
    <row r="50" spans="1:22" ht="15.6" x14ac:dyDescent="0.3">
      <c r="A50" s="67"/>
      <c r="B50" s="67"/>
      <c r="C50" s="83"/>
      <c r="D50" s="161" t="s">
        <v>63</v>
      </c>
      <c r="E50" s="111"/>
      <c r="F50" s="111"/>
      <c r="G50" s="111"/>
      <c r="H50" s="111"/>
      <c r="I50" s="111"/>
      <c r="J50" s="111"/>
      <c r="K50" s="111"/>
      <c r="L50" s="112"/>
      <c r="M50" s="85"/>
      <c r="N50" s="67"/>
      <c r="O50" s="68"/>
      <c r="P50" s="86"/>
      <c r="Q50" s="136"/>
      <c r="R50" s="125"/>
      <c r="S50" s="125"/>
      <c r="T50" s="126"/>
      <c r="U50" s="86"/>
      <c r="V50" s="73"/>
    </row>
    <row r="51" spans="1:22" ht="15.6" x14ac:dyDescent="0.3">
      <c r="A51" s="67"/>
      <c r="B51" s="67"/>
      <c r="C51" s="83"/>
      <c r="D51" s="86"/>
      <c r="E51" s="86"/>
      <c r="F51" s="86"/>
      <c r="G51" s="86"/>
      <c r="H51" s="86"/>
      <c r="I51" s="86"/>
      <c r="J51" s="86"/>
      <c r="K51" s="86"/>
      <c r="L51" s="86"/>
      <c r="M51" s="85"/>
      <c r="N51" s="67"/>
      <c r="O51" s="68"/>
      <c r="P51" s="86"/>
      <c r="Q51" s="136"/>
      <c r="R51" s="125"/>
      <c r="S51" s="125"/>
      <c r="T51" s="126"/>
      <c r="U51" s="86"/>
      <c r="V51" s="73"/>
    </row>
    <row r="52" spans="1:22" ht="15.6" x14ac:dyDescent="0.3">
      <c r="A52" s="67"/>
      <c r="B52" s="67"/>
      <c r="C52" s="83"/>
      <c r="D52" s="89"/>
      <c r="E52" s="89"/>
      <c r="F52" s="96"/>
      <c r="G52" s="96"/>
      <c r="H52" s="96"/>
      <c r="I52" s="97"/>
      <c r="J52" s="97"/>
      <c r="K52" s="86"/>
      <c r="L52" s="86"/>
      <c r="M52" s="85"/>
      <c r="N52" s="67"/>
      <c r="O52" s="68"/>
      <c r="P52" s="86"/>
      <c r="Q52" s="136"/>
      <c r="R52" s="125"/>
      <c r="S52" s="125"/>
      <c r="T52" s="126"/>
      <c r="U52" s="86"/>
      <c r="V52" s="73"/>
    </row>
    <row r="53" spans="1:22" ht="15.6" x14ac:dyDescent="0.3">
      <c r="A53" s="67"/>
      <c r="B53" s="67"/>
      <c r="C53" s="83"/>
      <c r="D53" s="86"/>
      <c r="E53" s="85"/>
      <c r="F53" s="162" t="s">
        <v>64</v>
      </c>
      <c r="G53" s="163"/>
      <c r="H53" s="163"/>
      <c r="I53" s="163"/>
      <c r="J53" s="164"/>
      <c r="K53" s="83"/>
      <c r="L53" s="86"/>
      <c r="M53" s="85"/>
      <c r="N53" s="67"/>
      <c r="O53" s="68"/>
      <c r="P53" s="86"/>
      <c r="Q53" s="136"/>
      <c r="R53" s="125"/>
      <c r="S53" s="125"/>
      <c r="T53" s="126"/>
      <c r="U53" s="86"/>
      <c r="V53" s="73"/>
    </row>
    <row r="54" spans="1:22" ht="15.6" x14ac:dyDescent="0.3">
      <c r="A54" s="67"/>
      <c r="B54" s="67"/>
      <c r="C54" s="83"/>
      <c r="D54" s="86"/>
      <c r="E54" s="86"/>
      <c r="F54" s="84"/>
      <c r="G54" s="84"/>
      <c r="H54" s="84"/>
      <c r="I54" s="84"/>
      <c r="J54" s="84"/>
      <c r="K54" s="86"/>
      <c r="L54" s="86"/>
      <c r="M54" s="85"/>
      <c r="N54" s="67"/>
      <c r="O54" s="68"/>
      <c r="P54" s="86"/>
      <c r="Q54" s="136"/>
      <c r="R54" s="125"/>
      <c r="S54" s="125"/>
      <c r="T54" s="126"/>
      <c r="U54" s="86"/>
      <c r="V54" s="73"/>
    </row>
    <row r="55" spans="1:22" ht="15.6" x14ac:dyDescent="0.3">
      <c r="A55" s="67"/>
      <c r="B55" s="67"/>
      <c r="C55" s="83"/>
      <c r="D55" s="161" t="s">
        <v>65</v>
      </c>
      <c r="E55" s="111"/>
      <c r="F55" s="111"/>
      <c r="G55" s="111"/>
      <c r="H55" s="111"/>
      <c r="I55" s="111"/>
      <c r="J55" s="111"/>
      <c r="K55" s="111"/>
      <c r="L55" s="112"/>
      <c r="M55" s="85"/>
      <c r="N55" s="67"/>
      <c r="O55" s="68"/>
      <c r="P55" s="86"/>
      <c r="Q55" s="136"/>
      <c r="R55" s="125"/>
      <c r="S55" s="125"/>
      <c r="T55" s="126"/>
      <c r="U55" s="86"/>
      <c r="V55" s="73"/>
    </row>
    <row r="56" spans="1:22" ht="15.6" x14ac:dyDescent="0.3">
      <c r="A56" s="67"/>
      <c r="B56" s="67"/>
      <c r="C56" s="83"/>
      <c r="D56" s="86"/>
      <c r="E56" s="86"/>
      <c r="F56" s="86"/>
      <c r="G56" s="86"/>
      <c r="H56" s="86"/>
      <c r="I56" s="86"/>
      <c r="J56" s="86"/>
      <c r="K56" s="86"/>
      <c r="L56" s="86"/>
      <c r="M56" s="85"/>
      <c r="N56" s="67"/>
      <c r="O56" s="68"/>
      <c r="P56" s="86"/>
      <c r="Q56" s="136"/>
      <c r="R56" s="125"/>
      <c r="S56" s="125"/>
      <c r="T56" s="126"/>
      <c r="U56" s="86"/>
      <c r="V56" s="73"/>
    </row>
    <row r="57" spans="1:22" ht="15.6" x14ac:dyDescent="0.3">
      <c r="A57" s="67"/>
      <c r="B57" s="67"/>
      <c r="C57" s="83"/>
      <c r="D57" s="86"/>
      <c r="E57" s="86"/>
      <c r="F57" s="165">
        <v>19</v>
      </c>
      <c r="G57" s="133"/>
      <c r="H57" s="98"/>
      <c r="I57" s="99" t="s">
        <v>66</v>
      </c>
      <c r="J57" s="86"/>
      <c r="K57" s="86"/>
      <c r="L57" s="86"/>
      <c r="M57" s="85"/>
      <c r="N57" s="67"/>
      <c r="O57" s="68"/>
      <c r="P57" s="86"/>
      <c r="Q57" s="136"/>
      <c r="R57" s="125"/>
      <c r="S57" s="125"/>
      <c r="T57" s="126"/>
      <c r="U57" s="86"/>
      <c r="V57" s="73"/>
    </row>
    <row r="58" spans="1:22" ht="15.6" x14ac:dyDescent="0.3">
      <c r="A58" s="67"/>
      <c r="B58" s="67"/>
      <c r="C58" s="83"/>
      <c r="D58" s="86"/>
      <c r="E58" s="86"/>
      <c r="F58" s="86"/>
      <c r="G58" s="86"/>
      <c r="H58" s="86"/>
      <c r="I58" s="86"/>
      <c r="J58" s="86"/>
      <c r="K58" s="86"/>
      <c r="L58" s="86"/>
      <c r="M58" s="85"/>
      <c r="N58" s="67"/>
      <c r="O58" s="68"/>
      <c r="P58" s="86"/>
      <c r="Q58" s="136"/>
      <c r="R58" s="125"/>
      <c r="S58" s="125"/>
      <c r="T58" s="126"/>
      <c r="U58" s="86"/>
      <c r="V58" s="73"/>
    </row>
    <row r="59" spans="1:22" ht="15.6" x14ac:dyDescent="0.3">
      <c r="A59" s="67"/>
      <c r="B59" s="67"/>
      <c r="C59" s="83"/>
      <c r="D59" s="161" t="s">
        <v>67</v>
      </c>
      <c r="E59" s="111"/>
      <c r="F59" s="111"/>
      <c r="G59" s="111"/>
      <c r="H59" s="111"/>
      <c r="I59" s="111"/>
      <c r="J59" s="111"/>
      <c r="K59" s="111"/>
      <c r="L59" s="112"/>
      <c r="M59" s="85"/>
      <c r="N59" s="67"/>
      <c r="O59" s="68"/>
      <c r="P59" s="86"/>
      <c r="Q59" s="136"/>
      <c r="R59" s="125"/>
      <c r="S59" s="125"/>
      <c r="T59" s="126"/>
      <c r="U59" s="86"/>
      <c r="V59" s="73"/>
    </row>
    <row r="60" spans="1:22" ht="15.6" x14ac:dyDescent="0.3">
      <c r="A60" s="67"/>
      <c r="B60" s="67"/>
      <c r="C60" s="83"/>
      <c r="D60" s="86"/>
      <c r="E60" s="86"/>
      <c r="F60" s="86"/>
      <c r="G60" s="86"/>
      <c r="H60" s="86"/>
      <c r="I60" s="86"/>
      <c r="J60" s="86"/>
      <c r="K60" s="86"/>
      <c r="L60" s="86"/>
      <c r="M60" s="85"/>
      <c r="N60" s="67"/>
      <c r="O60" s="68"/>
      <c r="P60" s="86"/>
      <c r="Q60" s="136"/>
      <c r="R60" s="125"/>
      <c r="S60" s="125"/>
      <c r="T60" s="126"/>
      <c r="U60" s="86"/>
      <c r="V60" s="73"/>
    </row>
    <row r="61" spans="1:22" ht="15.6" x14ac:dyDescent="0.3">
      <c r="A61" s="67"/>
      <c r="B61" s="67"/>
      <c r="C61" s="83"/>
      <c r="D61" s="86"/>
      <c r="E61" s="86"/>
      <c r="F61" s="182">
        <v>129</v>
      </c>
      <c r="G61" s="133"/>
      <c r="H61" s="86"/>
      <c r="I61" s="99" t="s">
        <v>68</v>
      </c>
      <c r="J61" s="86"/>
      <c r="K61" s="86"/>
      <c r="L61" s="86"/>
      <c r="M61" s="85"/>
      <c r="N61" s="67"/>
      <c r="O61" s="68"/>
      <c r="P61" s="86"/>
      <c r="Q61" s="136"/>
      <c r="R61" s="125"/>
      <c r="S61" s="125"/>
      <c r="T61" s="126"/>
      <c r="U61" s="86"/>
      <c r="V61" s="73"/>
    </row>
    <row r="62" spans="1:22" ht="15.6" x14ac:dyDescent="0.3">
      <c r="A62" s="67"/>
      <c r="B62" s="67"/>
      <c r="C62" s="83"/>
      <c r="D62" s="86"/>
      <c r="E62" s="86"/>
      <c r="F62" s="86"/>
      <c r="G62" s="86"/>
      <c r="H62" s="86"/>
      <c r="I62" s="86"/>
      <c r="J62" s="86"/>
      <c r="K62" s="86"/>
      <c r="L62" s="86"/>
      <c r="M62" s="85"/>
      <c r="N62" s="67"/>
      <c r="O62" s="68"/>
      <c r="P62" s="86"/>
      <c r="Q62" s="136"/>
      <c r="R62" s="125"/>
      <c r="S62" s="125"/>
      <c r="T62" s="126"/>
      <c r="U62" s="86"/>
      <c r="V62" s="73"/>
    </row>
    <row r="63" spans="1:22" ht="15.6" x14ac:dyDescent="0.3">
      <c r="A63" s="67"/>
      <c r="B63" s="67"/>
      <c r="C63" s="83"/>
      <c r="D63" s="166" t="s">
        <v>22</v>
      </c>
      <c r="E63" s="138"/>
      <c r="F63" s="138"/>
      <c r="G63" s="138"/>
      <c r="H63" s="138"/>
      <c r="I63" s="138"/>
      <c r="J63" s="138"/>
      <c r="K63" s="138"/>
      <c r="L63" s="135"/>
      <c r="M63" s="85"/>
      <c r="N63" s="67"/>
      <c r="O63" s="68"/>
      <c r="P63" s="86"/>
      <c r="Q63" s="136"/>
      <c r="R63" s="125"/>
      <c r="S63" s="125"/>
      <c r="T63" s="126"/>
      <c r="U63" s="86"/>
      <c r="V63" s="73"/>
    </row>
    <row r="64" spans="1:22" ht="15.6" x14ac:dyDescent="0.3">
      <c r="A64" s="67"/>
      <c r="B64" s="67"/>
      <c r="C64" s="83"/>
      <c r="D64" s="137"/>
      <c r="E64" s="128"/>
      <c r="F64" s="128"/>
      <c r="G64" s="128"/>
      <c r="H64" s="128"/>
      <c r="I64" s="128"/>
      <c r="J64" s="128"/>
      <c r="K64" s="128"/>
      <c r="L64" s="129"/>
      <c r="M64" s="85"/>
      <c r="N64" s="67"/>
      <c r="O64" s="68"/>
      <c r="P64" s="86"/>
      <c r="Q64" s="136"/>
      <c r="R64" s="125"/>
      <c r="S64" s="125"/>
      <c r="T64" s="126"/>
      <c r="U64" s="86"/>
      <c r="V64" s="73"/>
    </row>
    <row r="65" spans="1:22" ht="15.6" x14ac:dyDescent="0.3">
      <c r="A65" s="67"/>
      <c r="B65" s="67"/>
      <c r="C65" s="83"/>
      <c r="D65" s="86"/>
      <c r="E65" s="86"/>
      <c r="F65" s="86"/>
      <c r="G65" s="86"/>
      <c r="H65" s="86"/>
      <c r="I65" s="86"/>
      <c r="J65" s="86"/>
      <c r="K65" s="86"/>
      <c r="L65" s="86"/>
      <c r="M65" s="85"/>
      <c r="N65" s="67"/>
      <c r="O65" s="68"/>
      <c r="P65" s="86"/>
      <c r="Q65" s="136"/>
      <c r="R65" s="125"/>
      <c r="S65" s="125"/>
      <c r="T65" s="126"/>
      <c r="U65" s="86"/>
      <c r="V65" s="73"/>
    </row>
    <row r="66" spans="1:22" ht="15.6" x14ac:dyDescent="0.3">
      <c r="A66" s="67"/>
      <c r="B66" s="67"/>
      <c r="C66" s="83"/>
      <c r="D66" s="86"/>
      <c r="E66" s="86"/>
      <c r="F66" s="86"/>
      <c r="G66" s="86"/>
      <c r="H66" s="86"/>
      <c r="I66" s="86"/>
      <c r="J66" s="86"/>
      <c r="K66" s="86"/>
      <c r="L66" s="86"/>
      <c r="M66" s="85"/>
      <c r="N66" s="67"/>
      <c r="O66" s="68"/>
      <c r="P66" s="86"/>
      <c r="Q66" s="136"/>
      <c r="R66" s="125"/>
      <c r="S66" s="125"/>
      <c r="T66" s="126"/>
      <c r="U66" s="86"/>
      <c r="V66" s="73"/>
    </row>
    <row r="67" spans="1:22" ht="15.6" x14ac:dyDescent="0.3">
      <c r="A67" s="67"/>
      <c r="B67" s="67"/>
      <c r="C67" s="83"/>
      <c r="D67" s="161" t="s">
        <v>23</v>
      </c>
      <c r="E67" s="111"/>
      <c r="F67" s="111"/>
      <c r="G67" s="111"/>
      <c r="H67" s="111"/>
      <c r="I67" s="111"/>
      <c r="J67" s="111"/>
      <c r="K67" s="111"/>
      <c r="L67" s="112"/>
      <c r="M67" s="85"/>
      <c r="N67" s="67"/>
      <c r="O67" s="68"/>
      <c r="P67" s="86"/>
      <c r="Q67" s="136"/>
      <c r="R67" s="125"/>
      <c r="S67" s="125"/>
      <c r="T67" s="126"/>
      <c r="U67" s="86"/>
      <c r="V67" s="73"/>
    </row>
    <row r="68" spans="1:22" ht="15.6" x14ac:dyDescent="0.3">
      <c r="A68" s="67"/>
      <c r="B68" s="67"/>
      <c r="C68" s="83"/>
      <c r="D68" s="86"/>
      <c r="E68" s="86"/>
      <c r="F68" s="86"/>
      <c r="G68" s="86"/>
      <c r="H68" s="86"/>
      <c r="I68" s="86"/>
      <c r="J68" s="86"/>
      <c r="K68" s="86"/>
      <c r="L68" s="86"/>
      <c r="M68" s="85"/>
      <c r="N68" s="67"/>
      <c r="O68" s="68"/>
      <c r="P68" s="86"/>
      <c r="Q68" s="136"/>
      <c r="R68" s="125"/>
      <c r="S68" s="125"/>
      <c r="T68" s="126"/>
      <c r="U68" s="86"/>
      <c r="V68" s="73"/>
    </row>
    <row r="69" spans="1:22" ht="15.6" x14ac:dyDescent="0.3">
      <c r="A69" s="67"/>
      <c r="B69" s="68"/>
      <c r="C69" s="100">
        <f>VLOOKUP(F53,D92:F97,3,0)</f>
        <v>77.55</v>
      </c>
      <c r="D69" s="86"/>
      <c r="E69" s="83"/>
      <c r="F69" s="167">
        <f>F57*C69</f>
        <v>1473.45</v>
      </c>
      <c r="G69" s="112"/>
      <c r="H69" s="86"/>
      <c r="I69" s="101" t="s">
        <v>69</v>
      </c>
      <c r="J69" s="86"/>
      <c r="K69" s="86"/>
      <c r="L69" s="86"/>
      <c r="M69" s="85"/>
      <c r="N69" s="67"/>
      <c r="O69" s="68"/>
      <c r="P69" s="86"/>
      <c r="Q69" s="136"/>
      <c r="R69" s="125"/>
      <c r="S69" s="125"/>
      <c r="T69" s="126"/>
      <c r="U69" s="86"/>
      <c r="V69" s="73"/>
    </row>
    <row r="70" spans="1:22" ht="15.6" x14ac:dyDescent="0.3">
      <c r="A70" s="67"/>
      <c r="B70" s="67"/>
      <c r="C70" s="83"/>
      <c r="D70" s="86"/>
      <c r="E70" s="86"/>
      <c r="F70" s="86"/>
      <c r="G70" s="86"/>
      <c r="H70" s="86"/>
      <c r="I70" s="86"/>
      <c r="J70" s="86"/>
      <c r="K70" s="86"/>
      <c r="L70" s="86"/>
      <c r="M70" s="85"/>
      <c r="N70" s="67"/>
      <c r="O70" s="68"/>
      <c r="P70" s="86"/>
      <c r="Q70" s="136"/>
      <c r="R70" s="125"/>
      <c r="S70" s="125"/>
      <c r="T70" s="126"/>
      <c r="U70" s="86"/>
      <c r="V70" s="73"/>
    </row>
    <row r="71" spans="1:22" ht="15.6" x14ac:dyDescent="0.3">
      <c r="A71" s="67"/>
      <c r="B71" s="67"/>
      <c r="C71" s="83"/>
      <c r="D71" s="161" t="s">
        <v>70</v>
      </c>
      <c r="E71" s="111"/>
      <c r="F71" s="111"/>
      <c r="G71" s="111"/>
      <c r="H71" s="111"/>
      <c r="I71" s="111"/>
      <c r="J71" s="111"/>
      <c r="K71" s="111"/>
      <c r="L71" s="112"/>
      <c r="M71" s="85"/>
      <c r="N71" s="67"/>
      <c r="O71" s="68"/>
      <c r="P71" s="86"/>
      <c r="Q71" s="136"/>
      <c r="R71" s="125"/>
      <c r="S71" s="125"/>
      <c r="T71" s="126"/>
      <c r="U71" s="86"/>
      <c r="V71" s="73"/>
    </row>
    <row r="72" spans="1:22" ht="15.6" x14ac:dyDescent="0.3">
      <c r="A72" s="67"/>
      <c r="B72" s="67"/>
      <c r="C72" s="14"/>
      <c r="D72" s="12"/>
      <c r="E72" s="12"/>
      <c r="F72" s="86"/>
      <c r="G72" s="86"/>
      <c r="H72" s="86"/>
      <c r="I72" s="86"/>
      <c r="J72" s="86"/>
      <c r="K72" s="86"/>
      <c r="L72" s="86"/>
      <c r="M72" s="85"/>
      <c r="N72" s="67"/>
      <c r="O72" s="68"/>
      <c r="P72" s="86"/>
      <c r="Q72" s="136"/>
      <c r="R72" s="125"/>
      <c r="S72" s="125"/>
      <c r="T72" s="126"/>
      <c r="U72" s="86"/>
      <c r="V72" s="73"/>
    </row>
    <row r="73" spans="1:22" ht="15.6" x14ac:dyDescent="0.3">
      <c r="A73" s="67"/>
      <c r="B73" s="67"/>
      <c r="C73" s="14"/>
      <c r="D73" s="12"/>
      <c r="E73" s="102">
        <f>F69/60</f>
        <v>24.557500000000001</v>
      </c>
      <c r="F73" s="168">
        <f>CEILING(E73,1)</f>
        <v>25</v>
      </c>
      <c r="G73" s="112"/>
      <c r="H73" s="86"/>
      <c r="I73" s="101" t="s">
        <v>71</v>
      </c>
      <c r="J73" s="86"/>
      <c r="K73" s="86"/>
      <c r="L73" s="86"/>
      <c r="M73" s="85"/>
      <c r="N73" s="67"/>
      <c r="O73" s="68"/>
      <c r="P73" s="86"/>
      <c r="Q73" s="136"/>
      <c r="R73" s="125"/>
      <c r="S73" s="125"/>
      <c r="T73" s="126"/>
      <c r="U73" s="86"/>
      <c r="V73" s="73"/>
    </row>
    <row r="74" spans="1:22" ht="15.6" x14ac:dyDescent="0.3">
      <c r="A74" s="67"/>
      <c r="B74" s="67"/>
      <c r="C74" s="14"/>
      <c r="D74" s="12"/>
      <c r="E74" s="12"/>
      <c r="F74" s="86"/>
      <c r="G74" s="86"/>
      <c r="H74" s="86"/>
      <c r="I74" s="86"/>
      <c r="J74" s="86"/>
      <c r="K74" s="86"/>
      <c r="L74" s="86"/>
      <c r="M74" s="85"/>
      <c r="N74" s="67"/>
      <c r="O74" s="68"/>
      <c r="P74" s="86"/>
      <c r="Q74" s="136"/>
      <c r="R74" s="125"/>
      <c r="S74" s="125"/>
      <c r="T74" s="126"/>
      <c r="U74" s="86"/>
      <c r="V74" s="73"/>
    </row>
    <row r="75" spans="1:22" ht="15.6" x14ac:dyDescent="0.3">
      <c r="A75" s="67"/>
      <c r="B75" s="67"/>
      <c r="C75" s="83"/>
      <c r="D75" s="161" t="s">
        <v>31</v>
      </c>
      <c r="E75" s="111"/>
      <c r="F75" s="111"/>
      <c r="G75" s="111"/>
      <c r="H75" s="111"/>
      <c r="I75" s="111"/>
      <c r="J75" s="111"/>
      <c r="K75" s="111"/>
      <c r="L75" s="112"/>
      <c r="M75" s="85"/>
      <c r="N75" s="67"/>
      <c r="O75" s="68"/>
      <c r="P75" s="86"/>
      <c r="Q75" s="136"/>
      <c r="R75" s="125"/>
      <c r="S75" s="125"/>
      <c r="T75" s="126"/>
      <c r="U75" s="86"/>
      <c r="V75" s="73"/>
    </row>
    <row r="76" spans="1:22" ht="15.6" x14ac:dyDescent="0.3">
      <c r="A76" s="67"/>
      <c r="B76" s="67"/>
      <c r="C76" s="83"/>
      <c r="D76" s="86"/>
      <c r="E76" s="86"/>
      <c r="F76" s="86"/>
      <c r="G76" s="86"/>
      <c r="H76" s="86"/>
      <c r="I76" s="86"/>
      <c r="J76" s="86"/>
      <c r="K76" s="86"/>
      <c r="L76" s="86"/>
      <c r="M76" s="85"/>
      <c r="N76" s="67"/>
      <c r="O76" s="68"/>
      <c r="P76" s="86"/>
      <c r="Q76" s="136"/>
      <c r="R76" s="125"/>
      <c r="S76" s="125"/>
      <c r="T76" s="126"/>
      <c r="U76" s="86"/>
      <c r="V76" s="73"/>
    </row>
    <row r="77" spans="1:22" ht="15.6" x14ac:dyDescent="0.3">
      <c r="A77" s="67"/>
      <c r="B77" s="67"/>
      <c r="C77" s="83"/>
      <c r="D77" s="86"/>
      <c r="E77" s="86"/>
      <c r="F77" s="169">
        <f>F73*F61</f>
        <v>3225</v>
      </c>
      <c r="G77" s="112"/>
      <c r="H77" s="86"/>
      <c r="I77" s="101" t="s">
        <v>68</v>
      </c>
      <c r="J77" s="86"/>
      <c r="K77" s="86"/>
      <c r="L77" s="86"/>
      <c r="M77" s="85"/>
      <c r="N77" s="67"/>
      <c r="O77" s="68"/>
      <c r="P77" s="86"/>
      <c r="Q77" s="136"/>
      <c r="R77" s="125"/>
      <c r="S77" s="125"/>
      <c r="T77" s="126"/>
      <c r="U77" s="86"/>
      <c r="V77" s="73"/>
    </row>
    <row r="78" spans="1:22" ht="15.6" x14ac:dyDescent="0.3">
      <c r="A78" s="67"/>
      <c r="B78" s="67"/>
      <c r="C78" s="83"/>
      <c r="D78" s="86"/>
      <c r="E78" s="86"/>
      <c r="F78" s="86"/>
      <c r="G78" s="86"/>
      <c r="H78" s="86"/>
      <c r="I78" s="86"/>
      <c r="J78" s="86"/>
      <c r="K78" s="86"/>
      <c r="L78" s="86"/>
      <c r="M78" s="85"/>
      <c r="N78" s="103"/>
      <c r="O78" s="104"/>
      <c r="P78" s="86"/>
      <c r="Q78" s="136"/>
      <c r="R78" s="125"/>
      <c r="S78" s="125"/>
      <c r="T78" s="126"/>
      <c r="U78" s="86"/>
      <c r="V78" s="73"/>
    </row>
    <row r="79" spans="1:22" ht="15.6" x14ac:dyDescent="0.3">
      <c r="A79" s="67"/>
      <c r="B79" s="67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5"/>
      <c r="N79" s="67"/>
      <c r="O79" s="68"/>
      <c r="P79" s="86"/>
      <c r="Q79" s="136"/>
      <c r="R79" s="125"/>
      <c r="S79" s="125"/>
      <c r="T79" s="126"/>
      <c r="U79" s="86"/>
      <c r="V79" s="73"/>
    </row>
    <row r="80" spans="1:22" ht="15.6" x14ac:dyDescent="0.3">
      <c r="A80" s="67"/>
      <c r="B80" s="67"/>
      <c r="C80" s="83"/>
      <c r="D80" s="105" t="s">
        <v>32</v>
      </c>
      <c r="E80" s="89"/>
      <c r="F80" s="89"/>
      <c r="G80" s="89"/>
      <c r="H80" s="89"/>
      <c r="I80" s="89"/>
      <c r="J80" s="89"/>
      <c r="K80" s="89"/>
      <c r="L80" s="89"/>
      <c r="M80" s="106"/>
      <c r="N80" s="67"/>
      <c r="O80" s="68"/>
      <c r="P80" s="86"/>
      <c r="Q80" s="136"/>
      <c r="R80" s="125"/>
      <c r="S80" s="125"/>
      <c r="T80" s="126"/>
      <c r="U80" s="86"/>
      <c r="V80" s="73"/>
    </row>
    <row r="81" spans="1:22" ht="15.6" x14ac:dyDescent="0.3">
      <c r="A81" s="67"/>
      <c r="B81" s="67"/>
      <c r="C81" s="83"/>
      <c r="D81" s="89" t="s">
        <v>72</v>
      </c>
      <c r="E81" s="89"/>
      <c r="F81" s="89"/>
      <c r="G81" s="89"/>
      <c r="H81" s="89"/>
      <c r="I81" s="89"/>
      <c r="J81" s="89"/>
      <c r="K81" s="89"/>
      <c r="L81" s="89"/>
      <c r="M81" s="106"/>
      <c r="N81" s="67"/>
      <c r="O81" s="68"/>
      <c r="P81" s="86"/>
      <c r="Q81" s="136"/>
      <c r="R81" s="125"/>
      <c r="S81" s="125"/>
      <c r="T81" s="126"/>
      <c r="U81" s="86"/>
      <c r="V81" s="73"/>
    </row>
    <row r="82" spans="1:22" ht="15.6" x14ac:dyDescent="0.3">
      <c r="A82" s="67"/>
      <c r="B82" s="67"/>
      <c r="C82" s="107"/>
      <c r="D82" s="97"/>
      <c r="E82" s="97"/>
      <c r="F82" s="97"/>
      <c r="G82" s="97"/>
      <c r="H82" s="97"/>
      <c r="I82" s="97"/>
      <c r="J82" s="97"/>
      <c r="K82" s="97"/>
      <c r="L82" s="97"/>
      <c r="M82" s="88"/>
      <c r="N82" s="67"/>
      <c r="O82" s="68"/>
      <c r="P82" s="97"/>
      <c r="Q82" s="137"/>
      <c r="R82" s="128"/>
      <c r="S82" s="128"/>
      <c r="T82" s="129"/>
      <c r="U82" s="97"/>
      <c r="V82" s="73"/>
    </row>
    <row r="83" spans="1:22" ht="15.6" x14ac:dyDescent="0.3">
      <c r="A83" s="67"/>
      <c r="B83" s="67"/>
      <c r="C83" s="160"/>
      <c r="D83" s="148"/>
      <c r="E83" s="148"/>
      <c r="F83" s="148"/>
      <c r="G83" s="148"/>
      <c r="H83" s="148"/>
      <c r="I83" s="148"/>
      <c r="J83" s="148"/>
      <c r="K83" s="148"/>
      <c r="L83" s="148"/>
      <c r="M83" s="149"/>
      <c r="N83" s="67"/>
      <c r="O83" s="67"/>
      <c r="P83" s="67"/>
      <c r="Q83" s="67"/>
      <c r="R83" s="67"/>
      <c r="S83" s="67"/>
      <c r="T83" s="67"/>
      <c r="U83" s="67"/>
      <c r="V83" s="73"/>
    </row>
    <row r="84" spans="1:22" ht="15.6" x14ac:dyDescent="0.3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73"/>
    </row>
    <row r="85" spans="1:22" ht="15.6" x14ac:dyDescent="0.3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73"/>
    </row>
    <row r="86" spans="1:22" ht="15.6" x14ac:dyDescent="0.3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</row>
    <row r="87" spans="1:22" ht="15.6" hidden="1" x14ac:dyDescent="0.3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</row>
    <row r="88" spans="1:22" ht="15.6" hidden="1" x14ac:dyDescent="0.3">
      <c r="A88" s="67"/>
      <c r="B88" s="67"/>
      <c r="C88" s="67"/>
      <c r="D88" s="108" t="s">
        <v>73</v>
      </c>
      <c r="E88" s="108" t="s">
        <v>74</v>
      </c>
      <c r="F88" s="108"/>
      <c r="G88" s="108"/>
      <c r="H88" s="108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</row>
    <row r="89" spans="1:22" ht="15.6" hidden="1" x14ac:dyDescent="0.3">
      <c r="A89" s="67"/>
      <c r="B89" s="67"/>
      <c r="C89" s="67"/>
      <c r="D89" s="108" t="s">
        <v>4</v>
      </c>
      <c r="E89" s="108" t="s">
        <v>75</v>
      </c>
      <c r="F89" s="108"/>
      <c r="G89" s="108"/>
      <c r="H89" s="108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</row>
    <row r="90" spans="1:22" ht="15.6" hidden="1" x14ac:dyDescent="0.3">
      <c r="A90" s="67"/>
      <c r="B90" s="67"/>
      <c r="C90" s="67"/>
      <c r="D90" s="108" t="s">
        <v>76</v>
      </c>
      <c r="E90" s="108" t="s">
        <v>77</v>
      </c>
      <c r="F90" s="108"/>
      <c r="G90" s="108"/>
      <c r="H90" s="108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</row>
    <row r="91" spans="1:22" ht="15.6" hidden="1" x14ac:dyDescent="0.3">
      <c r="A91" s="67"/>
      <c r="B91" s="67"/>
      <c r="C91" s="67"/>
      <c r="D91" s="108"/>
      <c r="E91" s="108"/>
      <c r="F91" s="108"/>
      <c r="G91" s="108"/>
      <c r="H91" s="108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</row>
    <row r="92" spans="1:22" ht="15.6" hidden="1" x14ac:dyDescent="0.3">
      <c r="A92" s="67"/>
      <c r="B92" s="67"/>
      <c r="C92" s="67"/>
      <c r="D92" s="108" t="s">
        <v>53</v>
      </c>
      <c r="E92" s="109">
        <v>0</v>
      </c>
      <c r="F92" s="109">
        <v>0</v>
      </c>
      <c r="G92" s="108"/>
      <c r="H92" s="108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</row>
    <row r="93" spans="1:22" ht="15.6" hidden="1" x14ac:dyDescent="0.3">
      <c r="A93" s="67"/>
      <c r="B93" s="67"/>
      <c r="C93" s="67"/>
      <c r="D93" s="108" t="s">
        <v>78</v>
      </c>
      <c r="E93" s="109">
        <v>1.25</v>
      </c>
      <c r="F93" s="109">
        <v>58.75</v>
      </c>
      <c r="G93" s="108"/>
      <c r="H93" s="108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</row>
    <row r="94" spans="1:22" ht="15.6" hidden="1" x14ac:dyDescent="0.3">
      <c r="A94" s="67"/>
      <c r="B94" s="67"/>
      <c r="C94" s="67"/>
      <c r="D94" s="108" t="s">
        <v>79</v>
      </c>
      <c r="E94" s="109">
        <v>1.45</v>
      </c>
      <c r="F94" s="109">
        <v>68.150000000000006</v>
      </c>
      <c r="G94" s="108"/>
      <c r="H94" s="108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</row>
    <row r="95" spans="1:22" ht="15.6" hidden="1" x14ac:dyDescent="0.3">
      <c r="A95" s="67"/>
      <c r="B95" s="67"/>
      <c r="C95" s="67"/>
      <c r="D95" s="108" t="s">
        <v>64</v>
      </c>
      <c r="E95" s="109">
        <v>1.65</v>
      </c>
      <c r="F95" s="109">
        <v>77.55</v>
      </c>
      <c r="G95" s="108"/>
      <c r="H95" s="108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</row>
    <row r="96" spans="1:22" ht="15.6" hidden="1" x14ac:dyDescent="0.3">
      <c r="A96" s="67"/>
      <c r="B96" s="67"/>
      <c r="C96" s="67"/>
      <c r="D96" s="108" t="s">
        <v>80</v>
      </c>
      <c r="E96" s="109">
        <v>1.85</v>
      </c>
      <c r="F96" s="109">
        <v>86.95</v>
      </c>
      <c r="G96" s="108"/>
      <c r="H96" s="108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</row>
    <row r="97" spans="1:22" ht="15.6" hidden="1" x14ac:dyDescent="0.3">
      <c r="A97" s="67"/>
      <c r="B97" s="67"/>
      <c r="C97" s="67"/>
      <c r="D97" s="108" t="s">
        <v>81</v>
      </c>
      <c r="E97" s="109">
        <v>2.0499999999999998</v>
      </c>
      <c r="F97" s="109">
        <v>96.35</v>
      </c>
      <c r="G97" s="108"/>
      <c r="H97" s="108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</row>
    <row r="98" spans="1:22" ht="15.6" hidden="1" x14ac:dyDescent="0.3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</row>
    <row r="99" spans="1:22" ht="15.6" hidden="1" x14ac:dyDescent="0.3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</row>
    <row r="100" spans="1:22" ht="15.6" hidden="1" x14ac:dyDescent="0.3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</row>
    <row r="101" spans="1:22" ht="15.6" x14ac:dyDescent="0.3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</row>
    <row r="102" spans="1:22" ht="15.6" x14ac:dyDescent="0.3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</row>
  </sheetData>
  <sheetProtection algorithmName="SHA-512" hashValue="U2oc36aSpwlKLYguFWp7MHNiaNRBCzy7vgWVOKxGtB6AODRJpq70MZ7ZqHKebHZFITDQWnhJkogNak77rqTjGQ==" saltValue="CCbQlY3JcM1AsqTrH/tmuQ==" spinCount="100000" sheet="1" objects="1" scenarios="1"/>
  <mergeCells count="35">
    <mergeCell ref="P3:U20"/>
    <mergeCell ref="R21:S26"/>
    <mergeCell ref="P29:R34"/>
    <mergeCell ref="S29:U34"/>
    <mergeCell ref="P36:R41"/>
    <mergeCell ref="S36:U41"/>
    <mergeCell ref="Q42:T82"/>
    <mergeCell ref="C1:U1"/>
    <mergeCell ref="C2:U2"/>
    <mergeCell ref="C3:M15"/>
    <mergeCell ref="D17:I17"/>
    <mergeCell ref="K17:L17"/>
    <mergeCell ref="D19:L19"/>
    <mergeCell ref="D21:H21"/>
    <mergeCell ref="D23:F30"/>
    <mergeCell ref="I23:K30"/>
    <mergeCell ref="I32:J32"/>
    <mergeCell ref="D34:K34"/>
    <mergeCell ref="D36:L36"/>
    <mergeCell ref="D38:L38"/>
    <mergeCell ref="C40:M48"/>
    <mergeCell ref="F61:G61"/>
    <mergeCell ref="C83:M83"/>
    <mergeCell ref="D50:L50"/>
    <mergeCell ref="F53:J53"/>
    <mergeCell ref="D55:L55"/>
    <mergeCell ref="F57:G57"/>
    <mergeCell ref="D59:L59"/>
    <mergeCell ref="D63:L64"/>
    <mergeCell ref="D67:L67"/>
    <mergeCell ref="F69:G69"/>
    <mergeCell ref="F73:G73"/>
    <mergeCell ref="F77:G77"/>
    <mergeCell ref="D71:L71"/>
    <mergeCell ref="D75:L75"/>
  </mergeCells>
  <conditionalFormatting sqref="F53:J53">
    <cfRule type="colorScale" priority="1">
      <colorScale>
        <cfvo type="min"/>
        <cfvo type="max"/>
        <color rgb="FF57BB8A"/>
        <color rgb="FFFFFFFF"/>
      </colorScale>
    </cfRule>
  </conditionalFormatting>
  <dataValidations count="2">
    <dataValidation type="list" allowBlank="1" sqref="F53" xr:uid="{00000000-0002-0000-0100-000000000000}">
      <formula1>$D$92:$D$97</formula1>
    </dataValidation>
    <dataValidation type="list" allowBlank="1" sqref="D21" xr:uid="{00000000-0002-0000-0100-000001000000}">
      <formula1>$D$88:$D$90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Thermoplast System POZIOMY</vt:lpstr>
      <vt:lpstr>Thermoplast System PIONOWY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 Kulczyk</dc:creator>
  <cp:lastModifiedBy>Nikola Kulczyk</cp:lastModifiedBy>
  <dcterms:created xsi:type="dcterms:W3CDTF">2025-04-23T05:58:07Z</dcterms:created>
  <dcterms:modified xsi:type="dcterms:W3CDTF">2025-04-23T06:02:43Z</dcterms:modified>
</cp:coreProperties>
</file>